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670" firstSheet="8" activeTab="13"/>
  </bookViews>
  <sheets>
    <sheet name="Lliswerry 8" sheetId="1" r:id="rId1"/>
    <sheet name="Staverton" sheetId="2" r:id="rId2"/>
    <sheet name="Night Race" sheetId="5" r:id="rId3"/>
    <sheet name="Forest Half" sheetId="6" r:id="rId4"/>
    <sheet name="Forest Mile" sheetId="7" r:id="rId5"/>
    <sheet name="County 5000m" sheetId="8" r:id="rId6"/>
    <sheet name="Cloud Cuckoo" sheetId="9" r:id="rId7"/>
    <sheet name="Tintern Trot" sheetId="10" r:id="rId8"/>
    <sheet name="Standish" sheetId="11" r:id="rId9"/>
    <sheet name="Oldbury" sheetId="12" r:id="rId10"/>
    <sheet name="Blaze the Biblins" sheetId="13" r:id="rId11"/>
    <sheet name="Newent 9" sheetId="14" r:id="rId12"/>
    <sheet name="XC" sheetId="15" r:id="rId13"/>
    <sheet name="Age Grade" sheetId="4" r:id="rId14"/>
    <sheet name="Best In club" sheetId="3" r:id="rId15"/>
  </sheets>
  <definedNames>
    <definedName name="_xlnm._FilterDatabase" localSheetId="13" hidden="1">'Age Grade'!$M$1:$M$144</definedName>
    <definedName name="_xlnm._FilterDatabase" localSheetId="14" hidden="1">'Best In club'!$M$1:$M$144</definedName>
    <definedName name="_xlnm._FilterDatabase" localSheetId="11" hidden="1">'Newent 9'!$G$1:$H$17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7" i="4" l="1"/>
  <c r="Q88" i="4"/>
  <c r="Q89" i="4"/>
  <c r="Q90" i="4"/>
  <c r="Q91" i="4"/>
  <c r="Q93" i="4"/>
  <c r="Q94" i="4"/>
  <c r="Q97" i="4"/>
  <c r="Q92" i="4"/>
  <c r="Q99" i="4"/>
  <c r="Q95" i="4"/>
  <c r="Q96" i="4"/>
  <c r="Q103" i="4"/>
  <c r="Q105" i="4"/>
  <c r="Q106" i="4"/>
  <c r="Q98" i="4"/>
  <c r="Q109" i="4"/>
  <c r="Q110" i="4"/>
  <c r="Q111" i="4"/>
  <c r="Q100" i="4"/>
  <c r="Q101" i="4"/>
  <c r="Q114" i="4"/>
  <c r="Q107" i="4"/>
  <c r="Q116" i="4"/>
  <c r="Q119" i="4"/>
  <c r="Q108" i="4"/>
  <c r="Q120" i="4"/>
  <c r="Q121" i="4"/>
  <c r="Q123" i="4"/>
  <c r="Q124" i="4"/>
  <c r="Q126" i="4"/>
  <c r="Q112" i="4"/>
  <c r="Q128" i="4"/>
  <c r="Q113" i="4"/>
  <c r="Q130" i="4"/>
  <c r="Q102" i="4"/>
  <c r="Q104" i="4"/>
  <c r="Q117" i="4"/>
  <c r="Q122" i="4"/>
  <c r="Q118" i="4"/>
  <c r="Q131" i="4"/>
  <c r="Q115" i="4"/>
  <c r="Q132" i="4"/>
  <c r="Q133" i="4"/>
  <c r="Q134" i="4"/>
  <c r="Q127" i="4"/>
  <c r="Q135" i="4"/>
  <c r="Q136" i="4"/>
  <c r="Q129" i="4"/>
  <c r="Q137" i="4"/>
  <c r="Q125" i="4"/>
  <c r="Q138" i="4"/>
  <c r="Q139" i="4"/>
  <c r="Q140" i="4"/>
  <c r="Q141" i="4"/>
  <c r="Q142" i="4"/>
  <c r="Q144" i="4"/>
  <c r="Q146" i="4"/>
  <c r="Q143" i="4"/>
  <c r="Q145" i="4"/>
  <c r="Q5" i="4"/>
  <c r="Q6" i="4"/>
  <c r="Q7" i="4"/>
  <c r="Q8" i="4" l="1"/>
  <c r="Q4" i="4"/>
  <c r="Q9" i="4"/>
  <c r="Q10" i="4"/>
  <c r="Q22" i="4"/>
  <c r="Q28" i="4"/>
  <c r="Q13" i="4"/>
  <c r="Q14" i="4"/>
  <c r="Q31" i="4"/>
  <c r="Q37" i="4"/>
  <c r="Q17" i="4"/>
  <c r="Q23" i="4"/>
  <c r="Q19" i="4"/>
  <c r="Q18" i="4"/>
  <c r="Q11" i="4"/>
  <c r="Q32" i="4"/>
  <c r="Q30" i="4"/>
  <c r="Q42" i="4"/>
  <c r="Q44" i="4"/>
  <c r="Q34" i="4"/>
  <c r="Q26" i="4"/>
  <c r="Q38" i="4"/>
  <c r="Q15" i="4"/>
  <c r="Q35" i="4"/>
  <c r="Q39" i="4"/>
  <c r="Q24" i="4"/>
  <c r="Q47" i="4"/>
  <c r="Q25" i="4"/>
  <c r="Q45" i="4"/>
  <c r="Q51" i="4"/>
  <c r="Q40" i="4"/>
  <c r="Q33" i="4"/>
  <c r="Q46" i="4"/>
  <c r="Q21" i="4"/>
  <c r="Q41" i="4"/>
  <c r="Q53" i="4"/>
  <c r="Q12" i="4"/>
  <c r="Q54" i="4"/>
  <c r="Q55" i="4"/>
  <c r="Q20" i="4"/>
  <c r="Q43" i="4"/>
  <c r="Q27" i="4"/>
  <c r="Q36" i="4"/>
  <c r="Q58" i="4"/>
  <c r="Q59" i="4"/>
  <c r="Q29" i="4"/>
  <c r="Q61" i="4"/>
  <c r="Q62" i="4"/>
  <c r="Q63" i="4"/>
  <c r="Q49" i="4"/>
  <c r="Q64" i="4"/>
  <c r="Q66" i="4"/>
  <c r="Q67" i="4"/>
  <c r="Q68" i="4"/>
  <c r="Q69" i="4"/>
  <c r="Q70" i="4"/>
  <c r="Q16" i="4"/>
  <c r="Q71" i="4"/>
  <c r="Q72" i="4"/>
  <c r="Q73" i="4"/>
  <c r="Q74" i="4"/>
  <c r="Q75" i="4"/>
  <c r="Q76" i="4"/>
  <c r="Q77" i="4"/>
  <c r="Q78" i="4"/>
  <c r="Q79" i="4"/>
  <c r="Q50" i="4"/>
  <c r="Q80" i="4"/>
  <c r="Q56" i="4"/>
  <c r="Q57" i="4"/>
  <c r="Q60" i="4"/>
  <c r="Q65" i="4"/>
  <c r="Q48" i="4"/>
  <c r="Q81" i="4"/>
  <c r="Q82" i="4"/>
  <c r="Q83" i="4"/>
  <c r="Q84" i="4"/>
  <c r="Q52" i="4"/>
  <c r="Q9" i="3" l="1"/>
  <c r="Q92" i="3"/>
  <c r="Q94" i="3"/>
  <c r="Q95" i="3"/>
  <c r="Q97" i="3"/>
  <c r="Q93" i="3"/>
  <c r="Q100" i="3"/>
  <c r="Q96" i="3"/>
  <c r="Q104" i="3"/>
  <c r="Q99" i="3"/>
  <c r="Q98" i="3"/>
  <c r="Q107" i="3"/>
  <c r="Q108" i="3"/>
  <c r="Q109" i="3"/>
  <c r="Q110" i="3"/>
  <c r="Q112" i="3"/>
  <c r="Q102" i="3"/>
  <c r="Q115" i="3"/>
  <c r="Q101" i="3"/>
  <c r="Q106" i="3"/>
  <c r="Q117" i="3"/>
  <c r="Q118" i="3"/>
  <c r="Q105" i="3"/>
  <c r="Q119" i="3"/>
  <c r="Q120" i="3"/>
  <c r="Q124" i="3"/>
  <c r="Q111" i="3"/>
  <c r="Q126" i="3"/>
  <c r="Q128" i="3"/>
  <c r="Q113" i="3"/>
  <c r="Q130" i="3"/>
  <c r="Q114" i="3"/>
  <c r="Q103" i="3"/>
  <c r="Q125" i="3"/>
  <c r="Q116" i="3"/>
  <c r="Q121" i="3"/>
  <c r="Q132" i="3"/>
  <c r="Q127" i="3"/>
  <c r="Q133" i="3"/>
  <c r="Q134" i="3"/>
  <c r="Q122" i="3"/>
  <c r="Q135" i="3"/>
  <c r="Q123" i="3"/>
  <c r="Q137" i="3"/>
  <c r="Q129" i="3"/>
  <c r="Q131" i="3"/>
  <c r="Q140" i="3"/>
  <c r="Q141" i="3"/>
  <c r="Q143" i="3"/>
  <c r="Q144" i="3"/>
  <c r="Q145" i="3"/>
  <c r="Q146" i="3"/>
  <c r="Q136" i="3"/>
  <c r="Q142" i="3"/>
  <c r="Q138" i="3"/>
  <c r="Q139" i="3"/>
  <c r="Q91" i="3"/>
  <c r="Q90" i="3"/>
  <c r="Q89" i="3"/>
  <c r="Q8" i="3"/>
  <c r="Q5" i="3"/>
  <c r="Q10" i="3"/>
  <c r="Q11" i="3"/>
  <c r="Q12" i="3"/>
  <c r="Q13" i="3"/>
  <c r="Q14" i="3"/>
  <c r="Q21" i="3"/>
  <c r="Q24" i="3"/>
  <c r="Q15" i="3"/>
  <c r="Q29" i="3"/>
  <c r="Q31" i="3"/>
  <c r="Q35" i="3"/>
  <c r="Q17" i="3"/>
  <c r="Q18" i="3"/>
  <c r="Q39" i="3"/>
  <c r="Q19" i="3"/>
  <c r="Q30" i="3"/>
  <c r="Q26" i="3"/>
  <c r="Q25" i="3"/>
  <c r="Q27" i="3"/>
  <c r="Q43" i="3"/>
  <c r="Q22" i="3"/>
  <c r="Q32" i="3"/>
  <c r="Q28" i="3"/>
  <c r="Q33" i="3"/>
  <c r="Q44" i="3"/>
  <c r="Q34" i="3"/>
  <c r="Q16" i="3"/>
  <c r="Q36" i="3"/>
  <c r="Q47" i="3"/>
  <c r="Q37" i="3"/>
  <c r="Q42" i="3"/>
  <c r="Q23" i="3"/>
  <c r="Q20" i="3"/>
  <c r="Q38" i="3"/>
  <c r="Q40" i="3"/>
  <c r="Q41" i="3"/>
  <c r="Q48" i="3"/>
  <c r="Q52" i="3"/>
  <c r="Q45" i="3"/>
  <c r="Q53" i="3"/>
  <c r="Q54" i="3"/>
  <c r="Q55" i="3"/>
  <c r="Q56" i="3"/>
  <c r="Q57" i="3"/>
  <c r="Q58" i="3"/>
  <c r="Q59" i="3"/>
  <c r="Q60" i="3"/>
  <c r="Q61" i="3"/>
  <c r="Q62" i="3"/>
  <c r="Q63" i="3"/>
  <c r="Q64" i="3"/>
  <c r="Q46" i="3"/>
  <c r="Q65" i="3"/>
  <c r="Q49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50" i="3"/>
  <c r="Q51" i="3"/>
  <c r="Q82" i="3"/>
  <c r="Q83" i="3"/>
  <c r="Q84" i="3"/>
  <c r="Q85" i="3"/>
  <c r="Q81" i="3"/>
  <c r="Q6" i="3"/>
  <c r="Q4" i="3"/>
  <c r="Q7" i="3"/>
  <c r="Q88" i="3" l="1"/>
</calcChain>
</file>

<file path=xl/sharedStrings.xml><?xml version="1.0" encoding="utf-8"?>
<sst xmlns="http://schemas.openxmlformats.org/spreadsheetml/2006/main" count="1143" uniqueCount="268">
  <si>
    <t>Dan</t>
  </si>
  <si>
    <t>Sandford</t>
  </si>
  <si>
    <t>Leyton</t>
  </si>
  <si>
    <t>Fleet</t>
  </si>
  <si>
    <t>Julian</t>
  </si>
  <si>
    <t>Boon</t>
  </si>
  <si>
    <t>John</t>
  </si>
  <si>
    <t>Russell</t>
  </si>
  <si>
    <t>Richard</t>
  </si>
  <si>
    <t>Powles</t>
  </si>
  <si>
    <t>Michael</t>
  </si>
  <si>
    <t>Strange</t>
  </si>
  <si>
    <t>Pegler</t>
  </si>
  <si>
    <t>Chris</t>
  </si>
  <si>
    <t>Penny</t>
  </si>
  <si>
    <t>Andrew</t>
  </si>
  <si>
    <t>Kaye</t>
  </si>
  <si>
    <t>Brian</t>
  </si>
  <si>
    <t>Francis</t>
  </si>
  <si>
    <t>Daren</t>
  </si>
  <si>
    <t>Smith</t>
  </si>
  <si>
    <t>Marks</t>
  </si>
  <si>
    <t>Alan</t>
  </si>
  <si>
    <t>Robertson</t>
  </si>
  <si>
    <t>David</t>
  </si>
  <si>
    <t>Jenkins</t>
  </si>
  <si>
    <t>Knott</t>
  </si>
  <si>
    <t>Rickey</t>
  </si>
  <si>
    <t>Hughes</t>
  </si>
  <si>
    <t>Points</t>
  </si>
  <si>
    <t>Name</t>
  </si>
  <si>
    <t>Melinda Ann</t>
  </si>
  <si>
    <t>Ruck</t>
  </si>
  <si>
    <t>Stefanie</t>
  </si>
  <si>
    <t>Salli   Anne</t>
  </si>
  <si>
    <t>Milward   Bryant</t>
  </si>
  <si>
    <t>Vanessa</t>
  </si>
  <si>
    <t>Claire</t>
  </si>
  <si>
    <t>Morgan</t>
  </si>
  <si>
    <t>Tracy</t>
  </si>
  <si>
    <t>Lord</t>
  </si>
  <si>
    <t>Caroline</t>
  </si>
  <si>
    <t>Rickards</t>
  </si>
  <si>
    <t>Mandy</t>
  </si>
  <si>
    <t>Jo</t>
  </si>
  <si>
    <t>Babij</t>
  </si>
  <si>
    <t>Sharla</t>
  </si>
  <si>
    <t>Eef</t>
  </si>
  <si>
    <t>Van Gestel</t>
  </si>
  <si>
    <t>Ian Smith</t>
  </si>
  <si>
    <t>Wayne Bevan</t>
  </si>
  <si>
    <t>Andrew Thorpe</t>
  </si>
  <si>
    <t>Catherine Roberts</t>
  </si>
  <si>
    <t>Patrick Rennison</t>
  </si>
  <si>
    <t>Jacqui Wynds</t>
  </si>
  <si>
    <t>Jane Creed</t>
  </si>
  <si>
    <t>Angela Bowkett</t>
  </si>
  <si>
    <t>Age Percentage</t>
  </si>
  <si>
    <t>Age %</t>
  </si>
  <si>
    <t>Club Champs Scores</t>
  </si>
  <si>
    <t>Staverton 10</t>
  </si>
  <si>
    <t>Lliswerry 8</t>
  </si>
  <si>
    <t>Total</t>
  </si>
  <si>
    <t>Dan Sandford</t>
  </si>
  <si>
    <t>Leyton Fleet</t>
  </si>
  <si>
    <t>Julian Boon</t>
  </si>
  <si>
    <t>John Russell</t>
  </si>
  <si>
    <t>Richard Powles</t>
  </si>
  <si>
    <t>Michael Strange</t>
  </si>
  <si>
    <t>Richard Peglar</t>
  </si>
  <si>
    <t>Chris Penny</t>
  </si>
  <si>
    <t>Andrew Kaye</t>
  </si>
  <si>
    <t>Brian Francis</t>
  </si>
  <si>
    <t>Daren Smith</t>
  </si>
  <si>
    <t>Michael Marks</t>
  </si>
  <si>
    <t>Alan Robertson</t>
  </si>
  <si>
    <t>David Jenkins</t>
  </si>
  <si>
    <t>Andrew Knott</t>
  </si>
  <si>
    <t>Rickey Hughes</t>
  </si>
  <si>
    <t>Women</t>
  </si>
  <si>
    <t>Melinda Ruck</t>
  </si>
  <si>
    <t>Stefanie Francis</t>
  </si>
  <si>
    <t>Salli Millward Bryant</t>
  </si>
  <si>
    <t>Vanessa Peglar</t>
  </si>
  <si>
    <t>Claire Morgan</t>
  </si>
  <si>
    <t>Tracy Lord</t>
  </si>
  <si>
    <t>Caroline Rickards</t>
  </si>
  <si>
    <t>Mandy Knott</t>
  </si>
  <si>
    <t>Jo Babij</t>
  </si>
  <si>
    <t>Sharla Fleet</t>
  </si>
  <si>
    <t>Eef Van Gestel</t>
  </si>
  <si>
    <t>Ray</t>
  </si>
  <si>
    <t>Richard Ray</t>
  </si>
  <si>
    <t>Ricky Hughes</t>
  </si>
  <si>
    <t>Melinda Ann Ruck</t>
  </si>
  <si>
    <t>Salli Anne Millward-Bryant</t>
  </si>
  <si>
    <t>Vanessa Pegler</t>
  </si>
  <si>
    <t xml:space="preserve">Robert </t>
  </si>
  <si>
    <t>Freeman</t>
  </si>
  <si>
    <t>Rober Freeman</t>
  </si>
  <si>
    <t>Robert Freeman</t>
  </si>
  <si>
    <t>Lisa</t>
  </si>
  <si>
    <t>Adams</t>
  </si>
  <si>
    <t>Lisa Adams</t>
  </si>
  <si>
    <t>Night Race</t>
  </si>
  <si>
    <t>Steven Harris</t>
  </si>
  <si>
    <t>Andy Horlick</t>
  </si>
  <si>
    <t>Cory Sherwin</t>
  </si>
  <si>
    <t>Ian Morgan</t>
  </si>
  <si>
    <t>Andy Morgan</t>
  </si>
  <si>
    <t>Rob Lester</t>
  </si>
  <si>
    <t>Neville Turner</t>
  </si>
  <si>
    <t>Phiilip James</t>
  </si>
  <si>
    <t>Peter Covington-Jones</t>
  </si>
  <si>
    <t>Time</t>
  </si>
  <si>
    <t>Best in Club</t>
  </si>
  <si>
    <t>Age Grade</t>
  </si>
  <si>
    <t>Philip James</t>
  </si>
  <si>
    <t>Dave Jenkins</t>
  </si>
  <si>
    <t>Peter Covington Jones</t>
  </si>
  <si>
    <t>Helen Brown</t>
  </si>
  <si>
    <t>Cherry Fowler</t>
  </si>
  <si>
    <t>Sheryl Hall</t>
  </si>
  <si>
    <t>Jo Edwards</t>
  </si>
  <si>
    <t>Steff Francis</t>
  </si>
  <si>
    <t>Gemma Hewitt</t>
  </si>
  <si>
    <t>Victoria Simms</t>
  </si>
  <si>
    <t>Emma Parsons</t>
  </si>
  <si>
    <t>Michelle Peacey</t>
  </si>
  <si>
    <t>Anne Kirk</t>
  </si>
  <si>
    <t>Karen Barnett</t>
  </si>
  <si>
    <t>Sarah Bucknall</t>
  </si>
  <si>
    <t>Suzanne Peters</t>
  </si>
  <si>
    <t>Miriam Paris</t>
  </si>
  <si>
    <t>Vicky Wilson</t>
  </si>
  <si>
    <t>Alex Lindfield</t>
  </si>
  <si>
    <t>John Hamilton</t>
  </si>
  <si>
    <t>Mark Blake</t>
  </si>
  <si>
    <t>Simon Roberts</t>
  </si>
  <si>
    <t>Frank Williams</t>
  </si>
  <si>
    <t>Chris Hawkins</t>
  </si>
  <si>
    <t>Stephen Waygood</t>
  </si>
  <si>
    <t>Wayne Stewart</t>
  </si>
  <si>
    <t>Glenn Harvey</t>
  </si>
  <si>
    <t>Andy Breeze</t>
  </si>
  <si>
    <t>John Bevan</t>
  </si>
  <si>
    <t>Adjusted Time</t>
  </si>
  <si>
    <t>Andy Raynor</t>
  </si>
  <si>
    <t>Martha Hamilton</t>
  </si>
  <si>
    <t>Sarah Bishop</t>
  </si>
  <si>
    <t>Stef Francis</t>
  </si>
  <si>
    <t>Anna Freeman</t>
  </si>
  <si>
    <t>Valarie Hamilton</t>
  </si>
  <si>
    <t>Katherine Winterborne</t>
  </si>
  <si>
    <t>Kate Burke</t>
  </si>
  <si>
    <t>Eva Goodhead</t>
  </si>
  <si>
    <t>Chloe Powles</t>
  </si>
  <si>
    <t>Bev James</t>
  </si>
  <si>
    <t>Karen Marshall</t>
  </si>
  <si>
    <t>Wendy Lawrence</t>
  </si>
  <si>
    <t>Claire Lavender</t>
  </si>
  <si>
    <t>Debbie White</t>
  </si>
  <si>
    <t>Debbie Stenner</t>
  </si>
  <si>
    <t>Salli-Anne Millward Bryant</t>
  </si>
  <si>
    <t>Forest 1/2</t>
  </si>
  <si>
    <t>Forest Half</t>
  </si>
  <si>
    <t>Peter Woodward</t>
  </si>
  <si>
    <t>Marcus Bennetto</t>
  </si>
  <si>
    <t>Dan Sanford</t>
  </si>
  <si>
    <t>Timothy Watkins</t>
  </si>
  <si>
    <t>Max King</t>
  </si>
  <si>
    <t>Walter Leach</t>
  </si>
  <si>
    <t>Lee Osborne</t>
  </si>
  <si>
    <t>Kieran Jones</t>
  </si>
  <si>
    <t>Richard Dennant</t>
  </si>
  <si>
    <t>Peter Hewitt</t>
  </si>
  <si>
    <t>Chris Munton</t>
  </si>
  <si>
    <t>David Wadley</t>
  </si>
  <si>
    <t>Martin Adams</t>
  </si>
  <si>
    <t>Ross Denison</t>
  </si>
  <si>
    <t>Sherryl Hall</t>
  </si>
  <si>
    <t>Rhian Wyman</t>
  </si>
  <si>
    <t>Julia Evans</t>
  </si>
  <si>
    <t>Donna Sheen</t>
  </si>
  <si>
    <t>Liselette Adams</t>
  </si>
  <si>
    <t>Lisa Bolster</t>
  </si>
  <si>
    <t>Debbie Woodward</t>
  </si>
  <si>
    <t>Angela Sonn</t>
  </si>
  <si>
    <t>Forest Mile</t>
  </si>
  <si>
    <t>Pete Woodward</t>
  </si>
  <si>
    <t>Tim Watkins</t>
  </si>
  <si>
    <t>Pete Hewitt</t>
  </si>
  <si>
    <t>Ross Dennison</t>
  </si>
  <si>
    <t>Age Adjusted Time</t>
  </si>
  <si>
    <t>County 5000m</t>
  </si>
  <si>
    <t>Best 2 MT</t>
  </si>
  <si>
    <t>Road Best 2 Scores</t>
  </si>
  <si>
    <t>MT Best 2 Scores</t>
  </si>
  <si>
    <t>Best 2 Road</t>
  </si>
  <si>
    <t>Best 4 Other</t>
  </si>
  <si>
    <t>Mark Matthews</t>
  </si>
  <si>
    <t>Samantha Harris</t>
  </si>
  <si>
    <t>Scott Berry</t>
  </si>
  <si>
    <t>Andreww Knott</t>
  </si>
  <si>
    <t>Mel Ruck</t>
  </si>
  <si>
    <t xml:space="preserve">Jo Babij </t>
  </si>
  <si>
    <t>Cloud Cuckoo</t>
  </si>
  <si>
    <t>Sam Harris</t>
  </si>
  <si>
    <t>Marcus Benneto</t>
  </si>
  <si>
    <t>Jack Fleet</t>
  </si>
  <si>
    <t>Lee Kibble</t>
  </si>
  <si>
    <t>Chloe Wheeler</t>
  </si>
  <si>
    <t>Mark Channer</t>
  </si>
  <si>
    <t>Martyn Carruthers</t>
  </si>
  <si>
    <t>Jim Storrar</t>
  </si>
  <si>
    <t>Nev Turner</t>
  </si>
  <si>
    <t>Graham James</t>
  </si>
  <si>
    <t>Mark Powell</t>
  </si>
  <si>
    <t>Mike Berry</t>
  </si>
  <si>
    <t>Kate Berry</t>
  </si>
  <si>
    <t>Kate Powell</t>
  </si>
  <si>
    <t>Tintern Trot</t>
  </si>
  <si>
    <t>Steven Richards</t>
  </si>
  <si>
    <t>Jonathan Neville</t>
  </si>
  <si>
    <t>Johnathan Neville</t>
  </si>
  <si>
    <t xml:space="preserve">Caroline Rickards </t>
  </si>
  <si>
    <t xml:space="preserve">Karen Barnett </t>
  </si>
  <si>
    <t xml:space="preserve">Lee Kibble </t>
  </si>
  <si>
    <t>Mark Mathews</t>
  </si>
  <si>
    <t>Martin Carruthers</t>
  </si>
  <si>
    <t>Daren Mark Smith</t>
  </si>
  <si>
    <t>Graham Philip James</t>
  </si>
  <si>
    <t>Andrew  Knott</t>
  </si>
  <si>
    <t xml:space="preserve">Rob Freeman </t>
  </si>
  <si>
    <t>Chris Moore</t>
  </si>
  <si>
    <t>Dave Lowthian</t>
  </si>
  <si>
    <t>Alan Roberston</t>
  </si>
  <si>
    <t>Standish</t>
  </si>
  <si>
    <t>Oldbury</t>
  </si>
  <si>
    <t>Chris More</t>
  </si>
  <si>
    <t>Blaze the Biblins</t>
  </si>
  <si>
    <t>Daniel Cobley</t>
  </si>
  <si>
    <t>Tony Pownall</t>
  </si>
  <si>
    <t>Paul Allen</t>
  </si>
  <si>
    <t>Vicky Sims</t>
  </si>
  <si>
    <t>Jane Smith</t>
  </si>
  <si>
    <t>Newent 9</t>
  </si>
  <si>
    <t>Rich Pegler</t>
  </si>
  <si>
    <t>Matt Bond</t>
  </si>
  <si>
    <t>Rich Powles</t>
  </si>
  <si>
    <t>Mick Strange</t>
  </si>
  <si>
    <t>Jason Ross-Collins</t>
  </si>
  <si>
    <t>Tracey Lord</t>
  </si>
  <si>
    <t>Dan Cobley</t>
  </si>
  <si>
    <t>Paul allen</t>
  </si>
  <si>
    <t>Kerry Howells</t>
  </si>
  <si>
    <t>Kirsty Downie</t>
  </si>
  <si>
    <t>XC</t>
  </si>
  <si>
    <t>Marathon</t>
  </si>
  <si>
    <t>Parkrun</t>
  </si>
  <si>
    <t>ivan woodward</t>
  </si>
  <si>
    <t>Roy King</t>
  </si>
  <si>
    <t>Grahame Benneto</t>
  </si>
  <si>
    <t>Pete Compton</t>
  </si>
  <si>
    <t>Helen Lipscombe</t>
  </si>
  <si>
    <t>Mary Hamilton</t>
  </si>
  <si>
    <t>Ivan Woodward</t>
  </si>
  <si>
    <t>G Benneto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</si>
</sst>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AE2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8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3" borderId="0" xfId="0" applyFill="1"/>
    <xf numFmtId="0" fontId="0" fillId="4" borderId="0" xfId="0" applyFill="1"/>
    <xf numFmtId="10" fontId="0" fillId="0" borderId="0" xfId="0" applyNumberFormat="1"/>
    <xf numFmtId="0" fontId="0" fillId="5" borderId="1" xfId="0" applyFont="1" applyFill="1" applyBorder="1"/>
    <xf numFmtId="0" fontId="0" fillId="0" borderId="0" xfId="0" applyFill="1"/>
    <xf numFmtId="0" fontId="0" fillId="0" borderId="3" xfId="0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0" fillId="0" borderId="4" xfId="0" applyFont="1" applyFill="1" applyBorder="1"/>
    <xf numFmtId="0" fontId="0" fillId="0" borderId="0" xfId="0" applyFont="1" applyBorder="1"/>
    <xf numFmtId="0" fontId="0" fillId="6" borderId="1" xfId="0" applyFont="1" applyFill="1" applyBorder="1"/>
    <xf numFmtId="0" fontId="0" fillId="5" borderId="0" xfId="0" applyFont="1" applyFill="1"/>
    <xf numFmtId="0" fontId="0" fillId="6" borderId="0" xfId="0" applyFont="1" applyFill="1" applyBorder="1"/>
    <xf numFmtId="0" fontId="0" fillId="0" borderId="3" xfId="0" applyBorder="1"/>
    <xf numFmtId="164" fontId="0" fillId="0" borderId="3" xfId="1" applyNumberFormat="1" applyFont="1" applyFill="1" applyBorder="1"/>
    <xf numFmtId="10" fontId="0" fillId="0" borderId="3" xfId="0" applyNumberFormat="1" applyBorder="1"/>
    <xf numFmtId="21" fontId="3" fillId="0" borderId="3" xfId="2" applyNumberFormat="1" applyFont="1" applyFill="1" applyBorder="1" applyAlignment="1"/>
    <xf numFmtId="0" fontId="0" fillId="6" borderId="3" xfId="0" applyFont="1" applyFill="1" applyBorder="1"/>
    <xf numFmtId="164" fontId="0" fillId="5" borderId="3" xfId="1" applyNumberFormat="1" applyFont="1" applyFill="1" applyBorder="1"/>
    <xf numFmtId="0" fontId="0" fillId="5" borderId="3" xfId="0" applyFont="1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0" fillId="7" borderId="3" xfId="0" applyFont="1" applyFill="1" applyBorder="1"/>
    <xf numFmtId="164" fontId="0" fillId="8" borderId="3" xfId="1" applyNumberFormat="1" applyFont="1" applyFill="1" applyBorder="1"/>
    <xf numFmtId="0" fontId="0" fillId="8" borderId="3" xfId="0" applyFont="1" applyFill="1" applyBorder="1"/>
    <xf numFmtId="21" fontId="3" fillId="8" borderId="3" xfId="2" applyNumberFormat="1" applyFont="1" applyFill="1" applyBorder="1" applyAlignment="1"/>
    <xf numFmtId="0" fontId="0" fillId="5" borderId="4" xfId="0" applyFont="1" applyFill="1" applyBorder="1"/>
    <xf numFmtId="0" fontId="4" fillId="5" borderId="0" xfId="0" applyFont="1" applyFill="1" applyBorder="1" applyAlignment="1" applyProtection="1">
      <alignment horizontal="left" vertical="center" wrapText="1"/>
    </xf>
    <xf numFmtId="0" fontId="0" fillId="5" borderId="0" xfId="0" applyFill="1"/>
    <xf numFmtId="0" fontId="0" fillId="8" borderId="3" xfId="0" applyFill="1" applyBorder="1"/>
    <xf numFmtId="0" fontId="0" fillId="0" borderId="6" xfId="0" applyBorder="1" applyAlignment="1"/>
    <xf numFmtId="0" fontId="0" fillId="12" borderId="3" xfId="0" applyFill="1" applyBorder="1"/>
    <xf numFmtId="0" fontId="0" fillId="13" borderId="3" xfId="0" applyFill="1" applyBorder="1"/>
    <xf numFmtId="21" fontId="0" fillId="0" borderId="0" xfId="0" applyNumberFormat="1"/>
    <xf numFmtId="164" fontId="0" fillId="8" borderId="0" xfId="1" applyNumberFormat="1" applyFont="1" applyFill="1" applyBorder="1"/>
    <xf numFmtId="21" fontId="0" fillId="8" borderId="0" xfId="0" applyNumberFormat="1" applyFont="1" applyFill="1" applyAlignment="1">
      <alignment horizontal="right"/>
    </xf>
    <xf numFmtId="21" fontId="0" fillId="7" borderId="1" xfId="0" applyNumberFormat="1" applyFont="1" applyFill="1" applyBorder="1"/>
    <xf numFmtId="21" fontId="3" fillId="8" borderId="0" xfId="2" applyNumberFormat="1" applyFont="1" applyFill="1" applyBorder="1" applyAlignment="1"/>
    <xf numFmtId="21" fontId="0" fillId="8" borderId="3" xfId="0" applyNumberFormat="1" applyFill="1" applyBorder="1"/>
    <xf numFmtId="0" fontId="0" fillId="8" borderId="5" xfId="0" applyFill="1" applyBorder="1"/>
    <xf numFmtId="21" fontId="0" fillId="0" borderId="3" xfId="0" applyNumberFormat="1" applyBorder="1"/>
    <xf numFmtId="0" fontId="3" fillId="8" borderId="3" xfId="0" applyFont="1" applyFill="1" applyBorder="1"/>
    <xf numFmtId="21" fontId="3" fillId="8" borderId="3" xfId="0" applyNumberFormat="1" applyFont="1" applyFill="1" applyBorder="1"/>
    <xf numFmtId="10" fontId="3" fillId="8" borderId="3" xfId="0" applyNumberFormat="1" applyFont="1" applyFill="1" applyBorder="1"/>
    <xf numFmtId="0" fontId="3" fillId="7" borderId="3" xfId="0" applyFont="1" applyFill="1" applyBorder="1"/>
    <xf numFmtId="164" fontId="3" fillId="8" borderId="3" xfId="1" applyNumberFormat="1" applyFont="1" applyFill="1" applyBorder="1"/>
    <xf numFmtId="0" fontId="3" fillId="8" borderId="3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0" fillId="0" borderId="0" xfId="0" applyFill="1" applyBorder="1"/>
    <xf numFmtId="0" fontId="0" fillId="8" borderId="0" xfId="0" applyFont="1" applyFill="1" applyBorder="1"/>
    <xf numFmtId="0" fontId="0" fillId="0" borderId="0" xfId="0" applyBorder="1"/>
    <xf numFmtId="0" fontId="0" fillId="7" borderId="0" xfId="0" applyFont="1" applyFill="1" applyBorder="1"/>
    <xf numFmtId="0" fontId="3" fillId="8" borderId="0" xfId="0" applyFont="1" applyFill="1" applyBorder="1"/>
    <xf numFmtId="21" fontId="3" fillId="8" borderId="0" xfId="0" applyNumberFormat="1" applyFont="1" applyFill="1" applyBorder="1"/>
    <xf numFmtId="0" fontId="0" fillId="14" borderId="3" xfId="0" applyFill="1" applyBorder="1"/>
    <xf numFmtId="0" fontId="3" fillId="12" borderId="3" xfId="0" applyFont="1" applyFill="1" applyBorder="1"/>
    <xf numFmtId="0" fontId="0" fillId="12" borderId="3" xfId="0" applyFont="1" applyFill="1" applyBorder="1"/>
    <xf numFmtId="164" fontId="0" fillId="12" borderId="3" xfId="1" applyNumberFormat="1" applyFont="1" applyFill="1" applyBorder="1"/>
    <xf numFmtId="21" fontId="3" fillId="12" borderId="3" xfId="2" applyNumberFormat="1" applyFont="1" applyFill="1" applyBorder="1" applyAlignment="1"/>
    <xf numFmtId="0" fontId="0" fillId="0" borderId="0" xfId="0" applyAlignment="1">
      <alignment wrapText="1"/>
    </xf>
    <xf numFmtId="0" fontId="0" fillId="0" borderId="0" xfId="0" applyFill="1" applyAlignment="1"/>
    <xf numFmtId="0" fontId="0" fillId="0" borderId="7" xfId="0" applyFill="1" applyBorder="1"/>
    <xf numFmtId="0" fontId="0" fillId="10" borderId="8" xfId="0" applyFill="1" applyBorder="1"/>
    <xf numFmtId="0" fontId="0" fillId="9" borderId="8" xfId="0" applyFill="1" applyBorder="1"/>
    <xf numFmtId="0" fontId="0" fillId="14" borderId="8" xfId="0" applyFill="1" applyBorder="1"/>
    <xf numFmtId="0" fontId="0" fillId="11" borderId="9" xfId="0" applyFill="1" applyBorder="1"/>
    <xf numFmtId="0" fontId="0" fillId="0" borderId="10" xfId="0" applyFont="1" applyFill="1" applyBorder="1"/>
    <xf numFmtId="0" fontId="0" fillId="0" borderId="10" xfId="0" applyFill="1" applyBorder="1"/>
    <xf numFmtId="0" fontId="0" fillId="7" borderId="10" xfId="0" applyFont="1" applyFill="1" applyBorder="1"/>
    <xf numFmtId="0" fontId="0" fillId="8" borderId="10" xfId="0" applyFill="1" applyBorder="1"/>
    <xf numFmtId="0" fontId="0" fillId="8" borderId="10" xfId="0" applyFont="1" applyFill="1" applyBorder="1"/>
    <xf numFmtId="0" fontId="0" fillId="0" borderId="10" xfId="0" applyBorder="1"/>
    <xf numFmtId="0" fontId="3" fillId="14" borderId="3" xfId="0" applyFont="1" applyFill="1" applyBorder="1"/>
    <xf numFmtId="0" fontId="3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/>
    <xf numFmtId="0" fontId="4" fillId="0" borderId="10" xfId="0" applyFont="1" applyFill="1" applyBorder="1" applyAlignment="1" applyProtection="1">
      <alignment horizontal="left" vertical="center" wrapText="1"/>
    </xf>
    <xf numFmtId="0" fontId="0" fillId="0" borderId="0" xfId="0" applyFill="1" applyAlignment="1"/>
    <xf numFmtId="0" fontId="0" fillId="15" borderId="0" xfId="0" applyFill="1"/>
    <xf numFmtId="0" fontId="0" fillId="15" borderId="3" xfId="0" applyFill="1" applyBorder="1"/>
    <xf numFmtId="0" fontId="0" fillId="5" borderId="3" xfId="0" applyFill="1" applyBorder="1"/>
    <xf numFmtId="0" fontId="3" fillId="0" borderId="0" xfId="0" applyFont="1"/>
    <xf numFmtId="10" fontId="3" fillId="0" borderId="0" xfId="0" applyNumberFormat="1" applyFont="1"/>
    <xf numFmtId="0" fontId="3" fillId="0" borderId="4" xfId="0" applyFont="1" applyFill="1" applyBorder="1"/>
    <xf numFmtId="0" fontId="3" fillId="16" borderId="0" xfId="0" applyFont="1" applyFill="1" applyAlignment="1">
      <alignment horizontal="left" vertical="center" wrapText="1"/>
    </xf>
    <xf numFmtId="0" fontId="0" fillId="14" borderId="11" xfId="0" applyFill="1" applyBorder="1"/>
    <xf numFmtId="0" fontId="0" fillId="14" borderId="12" xfId="0" applyFill="1" applyBorder="1"/>
    <xf numFmtId="0" fontId="3" fillId="14" borderId="12" xfId="0" applyFont="1" applyFill="1" applyBorder="1"/>
    <xf numFmtId="0" fontId="0" fillId="5" borderId="12" xfId="0" applyFill="1" applyBorder="1"/>
    <xf numFmtId="0" fontId="0" fillId="17" borderId="0" xfId="0" applyFill="1"/>
    <xf numFmtId="0" fontId="0" fillId="9" borderId="0" xfId="0" applyFill="1" applyBorder="1"/>
    <xf numFmtId="0" fontId="3" fillId="9" borderId="3" xfId="0" applyFont="1" applyFill="1" applyBorder="1"/>
    <xf numFmtId="0" fontId="3" fillId="15" borderId="3" xfId="0" applyFont="1" applyFill="1" applyBorder="1"/>
    <xf numFmtId="0" fontId="0" fillId="0" borderId="0" xfId="0" applyFill="1" applyAlignment="1"/>
    <xf numFmtId="0" fontId="0" fillId="0" borderId="3" xfId="0" applyBorder="1" applyAlignment="1">
      <alignment wrapText="1"/>
    </xf>
    <xf numFmtId="10" fontId="0" fillId="0" borderId="3" xfId="0" applyNumberFormat="1" applyFill="1" applyBorder="1"/>
    <xf numFmtId="0" fontId="0" fillId="13" borderId="11" xfId="0" applyFill="1" applyBorder="1"/>
    <xf numFmtId="0" fontId="0" fillId="13" borderId="12" xfId="0" applyFill="1" applyBorder="1"/>
    <xf numFmtId="0" fontId="3" fillId="13" borderId="12" xfId="0" applyFont="1" applyFill="1" applyBorder="1"/>
    <xf numFmtId="0" fontId="0" fillId="15" borderId="12" xfId="0" applyFill="1" applyBorder="1"/>
    <xf numFmtId="0" fontId="0" fillId="8" borderId="12" xfId="0" applyFill="1" applyBorder="1"/>
    <xf numFmtId="0" fontId="3" fillId="15" borderId="12" xfId="0" applyFont="1" applyFill="1" applyBorder="1"/>
    <xf numFmtId="0" fontId="0" fillId="17" borderId="3" xfId="0" applyFill="1" applyBorder="1"/>
    <xf numFmtId="0" fontId="0" fillId="0" borderId="0" xfId="0" applyFill="1" applyAlignment="1"/>
    <xf numFmtId="0" fontId="0" fillId="14" borderId="15" xfId="0" applyFill="1" applyBorder="1"/>
    <xf numFmtId="0" fontId="0" fillId="13" borderId="15" xfId="0" applyFill="1" applyBorder="1"/>
    <xf numFmtId="0" fontId="3" fillId="13" borderId="3" xfId="0" applyFont="1" applyFill="1" applyBorder="1"/>
    <xf numFmtId="0" fontId="0" fillId="0" borderId="0" xfId="0" applyFill="1" applyAlignment="1"/>
    <xf numFmtId="0" fontId="0" fillId="0" borderId="12" xfId="0" applyFill="1" applyBorder="1"/>
    <xf numFmtId="0" fontId="0" fillId="12" borderId="11" xfId="0" applyFill="1" applyBorder="1"/>
    <xf numFmtId="0" fontId="0" fillId="12" borderId="12" xfId="0" applyFill="1" applyBorder="1"/>
    <xf numFmtId="0" fontId="3" fillId="12" borderId="12" xfId="0" applyFont="1" applyFill="1" applyBorder="1"/>
    <xf numFmtId="0" fontId="0" fillId="12" borderId="0" xfId="0" applyFill="1" applyBorder="1"/>
    <xf numFmtId="0" fontId="0" fillId="0" borderId="16" xfId="0" applyFont="1" applyFill="1" applyBorder="1"/>
    <xf numFmtId="0" fontId="0" fillId="12" borderId="16" xfId="0" applyFill="1" applyBorder="1"/>
    <xf numFmtId="0" fontId="0" fillId="9" borderId="16" xfId="0" applyFill="1" applyBorder="1"/>
    <xf numFmtId="0" fontId="0" fillId="0" borderId="0" xfId="0" applyFill="1" applyAlignment="1"/>
    <xf numFmtId="0" fontId="0" fillId="12" borderId="16" xfId="0" applyFont="1" applyFill="1" applyBorder="1"/>
    <xf numFmtId="0" fontId="3" fillId="17" borderId="3" xfId="0" applyFont="1" applyFill="1" applyBorder="1"/>
    <xf numFmtId="0" fontId="0" fillId="8" borderId="0" xfId="0" applyFont="1" applyFill="1"/>
    <xf numFmtId="10" fontId="0" fillId="8" borderId="0" xfId="0" applyNumberFormat="1" applyFill="1"/>
    <xf numFmtId="0" fontId="0" fillId="8" borderId="0" xfId="0" applyFill="1"/>
    <xf numFmtId="0" fontId="4" fillId="8" borderId="0" xfId="0" applyFont="1" applyFill="1"/>
    <xf numFmtId="0" fontId="4" fillId="8" borderId="0" xfId="0" applyFont="1" applyFill="1" applyBorder="1" applyAlignment="1" applyProtection="1">
      <alignment horizontal="left" vertical="center" wrapText="1"/>
    </xf>
    <xf numFmtId="0" fontId="0" fillId="17" borderId="12" xfId="0" applyFill="1" applyBorder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15" xfId="0" applyBorder="1" applyAlignment="1">
      <alignment wrapText="1"/>
    </xf>
    <xf numFmtId="0" fontId="0" fillId="8" borderId="0" xfId="0" applyFill="1" applyBorder="1"/>
    <xf numFmtId="10" fontId="0" fillId="8" borderId="0" xfId="0" applyNumberFormat="1" applyFill="1" applyBorder="1"/>
    <xf numFmtId="0" fontId="0" fillId="0" borderId="18" xfId="0" applyFont="1" applyFill="1" applyBorder="1"/>
    <xf numFmtId="0" fontId="0" fillId="14" borderId="16" xfId="0" applyFill="1" applyBorder="1"/>
    <xf numFmtId="0" fontId="0" fillId="13" borderId="16" xfId="0" applyFill="1" applyBorder="1"/>
    <xf numFmtId="0" fontId="0" fillId="14" borderId="17" xfId="0" applyFill="1" applyBorder="1"/>
    <xf numFmtId="0" fontId="0" fillId="13" borderId="17" xfId="0" applyFill="1" applyBorder="1"/>
    <xf numFmtId="0" fontId="0" fillId="12" borderId="17" xfId="0" applyFill="1" applyBorder="1"/>
    <xf numFmtId="0" fontId="4" fillId="8" borderId="3" xfId="0" applyFont="1" applyFill="1" applyBorder="1" applyAlignment="1" applyProtection="1">
      <alignment horizontal="left" vertical="center" wrapText="1"/>
    </xf>
    <xf numFmtId="0" fontId="3" fillId="18" borderId="3" xfId="0" applyFont="1" applyFill="1" applyBorder="1"/>
    <xf numFmtId="0" fontId="0" fillId="0" borderId="0" xfId="0" applyFill="1" applyAlignment="1"/>
    <xf numFmtId="0" fontId="0" fillId="8" borderId="5" xfId="0" applyFont="1" applyFill="1" applyBorder="1"/>
    <xf numFmtId="10" fontId="0" fillId="0" borderId="5" xfId="0" applyNumberFormat="1" applyFill="1" applyBorder="1"/>
    <xf numFmtId="0" fontId="0" fillId="0" borderId="5" xfId="0" applyFill="1" applyBorder="1"/>
    <xf numFmtId="0" fontId="4" fillId="8" borderId="19" xfId="0" applyFont="1" applyFill="1" applyBorder="1" applyAlignment="1" applyProtection="1">
      <alignment horizontal="left" vertical="center" wrapText="1"/>
    </xf>
    <xf numFmtId="0" fontId="0" fillId="10" borderId="16" xfId="0" applyFill="1" applyBorder="1"/>
    <xf numFmtId="10" fontId="0" fillId="0" borderId="0" xfId="0" applyNumberFormat="1" applyBorder="1"/>
    <xf numFmtId="0" fontId="3" fillId="8" borderId="0" xfId="0" applyFont="1" applyFill="1" applyBorder="1" applyAlignment="1">
      <alignment horizontal="left" vertical="center" wrapText="1"/>
    </xf>
    <xf numFmtId="0" fontId="3" fillId="12" borderId="0" xfId="0" applyFont="1" applyFill="1" applyBorder="1"/>
    <xf numFmtId="0" fontId="3" fillId="9" borderId="0" xfId="0" applyFont="1" applyFill="1" applyBorder="1"/>
    <xf numFmtId="0" fontId="4" fillId="8" borderId="10" xfId="0" applyFont="1" applyFill="1" applyBorder="1" applyAlignment="1" applyProtection="1">
      <alignment horizontal="left" vertical="center" wrapText="1"/>
    </xf>
    <xf numFmtId="0" fontId="0" fillId="8" borderId="19" xfId="0" applyFont="1" applyFill="1" applyBorder="1"/>
    <xf numFmtId="0" fontId="0" fillId="14" borderId="13" xfId="0" applyFill="1" applyBorder="1"/>
    <xf numFmtId="0" fontId="0" fillId="13" borderId="13" xfId="0" applyFill="1" applyBorder="1"/>
    <xf numFmtId="0" fontId="0" fillId="12" borderId="13" xfId="0" applyFill="1" applyBorder="1"/>
    <xf numFmtId="0" fontId="0" fillId="18" borderId="12" xfId="0" applyFill="1" applyBorder="1"/>
    <xf numFmtId="0" fontId="3" fillId="18" borderId="12" xfId="0" applyFont="1" applyFill="1" applyBorder="1"/>
    <xf numFmtId="0" fontId="0" fillId="0" borderId="2" xfId="0" applyBorder="1" applyAlignment="1"/>
    <xf numFmtId="0" fontId="0" fillId="0" borderId="6" xfId="0" applyBorder="1" applyAlignment="1"/>
    <xf numFmtId="0" fontId="0" fillId="0" borderId="0" xfId="0" applyFill="1" applyAlignment="1"/>
    <xf numFmtId="0" fontId="0" fillId="0" borderId="14" xfId="0" applyBorder="1"/>
    <xf numFmtId="0" fontId="3" fillId="8" borderId="5" xfId="0" applyFont="1" applyFill="1" applyBorder="1" applyAlignment="1">
      <alignment horizontal="left" vertical="center" wrapText="1"/>
    </xf>
    <xf numFmtId="0" fontId="0" fillId="14" borderId="0" xfId="0" applyFill="1" applyBorder="1"/>
    <xf numFmtId="0" fontId="0" fillId="13" borderId="0" xfId="0" applyFill="1" applyBorder="1"/>
    <xf numFmtId="0" fontId="3" fillId="14" borderId="0" xfId="0" applyFont="1" applyFill="1" applyBorder="1"/>
    <xf numFmtId="0" fontId="3" fillId="13" borderId="0" xfId="0" applyFont="1" applyFill="1" applyBorder="1"/>
    <xf numFmtId="0" fontId="0" fillId="11" borderId="17" xfId="0" applyFill="1" applyBorder="1"/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I5" sqref="I5"/>
    </sheetView>
  </sheetViews>
  <sheetFormatPr defaultRowHeight="15" x14ac:dyDescent="0.25"/>
  <cols>
    <col min="1" max="1" width="8.85546875" customWidth="1"/>
    <col min="5" max="5" width="11.28515625" customWidth="1"/>
    <col min="6" max="6" width="14" customWidth="1"/>
  </cols>
  <sheetData>
    <row r="1" spans="1:8" x14ac:dyDescent="0.25">
      <c r="A1" s="158" t="s">
        <v>30</v>
      </c>
      <c r="B1" s="158"/>
      <c r="C1" t="s">
        <v>29</v>
      </c>
    </row>
    <row r="2" spans="1:8" x14ac:dyDescent="0.25">
      <c r="A2" s="1" t="s">
        <v>0</v>
      </c>
      <c r="B2" s="1" t="s">
        <v>1</v>
      </c>
      <c r="C2">
        <v>100</v>
      </c>
      <c r="E2" s="1" t="s">
        <v>31</v>
      </c>
      <c r="F2" s="1" t="s">
        <v>32</v>
      </c>
      <c r="G2">
        <v>100</v>
      </c>
    </row>
    <row r="3" spans="1:8" x14ac:dyDescent="0.25">
      <c r="A3" s="2" t="s">
        <v>2</v>
      </c>
      <c r="B3" s="2" t="s">
        <v>3</v>
      </c>
      <c r="C3">
        <v>99</v>
      </c>
      <c r="E3" s="2" t="s">
        <v>33</v>
      </c>
      <c r="F3" s="2" t="s">
        <v>18</v>
      </c>
      <c r="G3">
        <v>99</v>
      </c>
    </row>
    <row r="4" spans="1:8" x14ac:dyDescent="0.25">
      <c r="A4" s="1" t="s">
        <v>4</v>
      </c>
      <c r="B4" s="1" t="s">
        <v>5</v>
      </c>
      <c r="C4">
        <v>98</v>
      </c>
      <c r="E4" s="1" t="s">
        <v>34</v>
      </c>
      <c r="F4" s="1" t="s">
        <v>35</v>
      </c>
      <c r="G4">
        <v>98</v>
      </c>
    </row>
    <row r="5" spans="1:8" x14ac:dyDescent="0.25">
      <c r="A5" s="2" t="s">
        <v>6</v>
      </c>
      <c r="B5" s="2" t="s">
        <v>7</v>
      </c>
      <c r="C5">
        <v>97</v>
      </c>
      <c r="E5" s="2" t="s">
        <v>36</v>
      </c>
      <c r="F5" s="2" t="s">
        <v>12</v>
      </c>
      <c r="G5">
        <v>97</v>
      </c>
    </row>
    <row r="6" spans="1:8" x14ac:dyDescent="0.25">
      <c r="A6" s="1" t="s">
        <v>8</v>
      </c>
      <c r="B6" s="1" t="s">
        <v>9</v>
      </c>
      <c r="C6">
        <v>96</v>
      </c>
      <c r="E6" s="1" t="s">
        <v>37</v>
      </c>
      <c r="F6" s="1" t="s">
        <v>38</v>
      </c>
      <c r="G6">
        <v>96</v>
      </c>
    </row>
    <row r="7" spans="1:8" x14ac:dyDescent="0.25">
      <c r="A7" s="11" t="s">
        <v>8</v>
      </c>
      <c r="B7" s="11" t="s">
        <v>91</v>
      </c>
      <c r="C7">
        <v>95</v>
      </c>
      <c r="E7" s="2" t="s">
        <v>39</v>
      </c>
      <c r="F7" s="2" t="s">
        <v>40</v>
      </c>
      <c r="G7">
        <v>95</v>
      </c>
    </row>
    <row r="8" spans="1:8" x14ac:dyDescent="0.25">
      <c r="A8" s="2" t="s">
        <v>10</v>
      </c>
      <c r="B8" s="2" t="s">
        <v>11</v>
      </c>
      <c r="C8">
        <v>94</v>
      </c>
      <c r="E8" s="1" t="s">
        <v>41</v>
      </c>
      <c r="F8" s="1" t="s">
        <v>42</v>
      </c>
      <c r="G8">
        <v>94</v>
      </c>
    </row>
    <row r="9" spans="1:8" x14ac:dyDescent="0.25">
      <c r="A9" s="11" t="s">
        <v>97</v>
      </c>
      <c r="B9" s="11" t="s">
        <v>98</v>
      </c>
      <c r="C9">
        <v>93</v>
      </c>
      <c r="E9" s="2" t="s">
        <v>43</v>
      </c>
      <c r="F9" s="2" t="s">
        <v>26</v>
      </c>
      <c r="G9">
        <v>93</v>
      </c>
    </row>
    <row r="10" spans="1:8" x14ac:dyDescent="0.25">
      <c r="A10" s="1" t="s">
        <v>8</v>
      </c>
      <c r="B10" s="1" t="s">
        <v>12</v>
      </c>
      <c r="C10">
        <v>92</v>
      </c>
      <c r="E10" s="1" t="s">
        <v>44</v>
      </c>
      <c r="F10" s="1" t="s">
        <v>45</v>
      </c>
      <c r="G10">
        <v>92</v>
      </c>
    </row>
    <row r="11" spans="1:8" x14ac:dyDescent="0.25">
      <c r="A11" s="2" t="s">
        <v>13</v>
      </c>
      <c r="B11" s="2" t="s">
        <v>14</v>
      </c>
      <c r="C11">
        <v>91</v>
      </c>
      <c r="E11" s="2" t="s">
        <v>46</v>
      </c>
      <c r="F11" s="2" t="s">
        <v>3</v>
      </c>
      <c r="G11">
        <v>91</v>
      </c>
    </row>
    <row r="12" spans="1:8" x14ac:dyDescent="0.25">
      <c r="A12" s="1" t="s">
        <v>15</v>
      </c>
      <c r="B12" s="1" t="s">
        <v>16</v>
      </c>
      <c r="C12">
        <v>90</v>
      </c>
      <c r="E12" s="1" t="s">
        <v>47</v>
      </c>
      <c r="F12" s="1" t="s">
        <v>48</v>
      </c>
      <c r="G12">
        <v>90</v>
      </c>
    </row>
    <row r="13" spans="1:8" x14ac:dyDescent="0.25">
      <c r="A13" s="2" t="s">
        <v>17</v>
      </c>
      <c r="B13" s="2" t="s">
        <v>18</v>
      </c>
      <c r="C13">
        <v>89</v>
      </c>
    </row>
    <row r="14" spans="1:8" x14ac:dyDescent="0.25">
      <c r="A14" s="1" t="s">
        <v>19</v>
      </c>
      <c r="B14" s="1" t="s">
        <v>20</v>
      </c>
      <c r="C14">
        <v>88</v>
      </c>
      <c r="G14" t="s">
        <v>58</v>
      </c>
      <c r="H14" t="s">
        <v>29</v>
      </c>
    </row>
    <row r="15" spans="1:8" x14ac:dyDescent="0.25">
      <c r="A15" s="2" t="s">
        <v>10</v>
      </c>
      <c r="B15" s="2" t="s">
        <v>21</v>
      </c>
      <c r="C15">
        <v>87</v>
      </c>
      <c r="E15" s="1" t="s">
        <v>31</v>
      </c>
      <c r="F15" s="1" t="s">
        <v>32</v>
      </c>
      <c r="G15" s="5">
        <v>0.66636286513435206</v>
      </c>
      <c r="H15">
        <v>100</v>
      </c>
    </row>
    <row r="16" spans="1:8" x14ac:dyDescent="0.25">
      <c r="A16" s="1" t="s">
        <v>22</v>
      </c>
      <c r="B16" s="1" t="s">
        <v>23</v>
      </c>
      <c r="C16">
        <v>86</v>
      </c>
      <c r="E16" s="2" t="s">
        <v>33</v>
      </c>
      <c r="F16" s="2" t="s">
        <v>18</v>
      </c>
      <c r="G16" s="5">
        <v>0.63499423107451647</v>
      </c>
      <c r="H16">
        <v>99</v>
      </c>
    </row>
    <row r="17" spans="1:8" x14ac:dyDescent="0.25">
      <c r="A17" s="2" t="s">
        <v>24</v>
      </c>
      <c r="B17" s="2" t="s">
        <v>25</v>
      </c>
      <c r="C17">
        <v>85</v>
      </c>
      <c r="E17" s="1" t="s">
        <v>37</v>
      </c>
      <c r="F17" s="1" t="s">
        <v>38</v>
      </c>
      <c r="G17" s="5">
        <v>0.60376527730479623</v>
      </c>
      <c r="H17">
        <v>98</v>
      </c>
    </row>
    <row r="18" spans="1:8" x14ac:dyDescent="0.25">
      <c r="A18" s="1" t="s">
        <v>15</v>
      </c>
      <c r="B18" s="1" t="s">
        <v>26</v>
      </c>
      <c r="C18">
        <v>84</v>
      </c>
      <c r="E18" s="1" t="s">
        <v>34</v>
      </c>
      <c r="F18" s="1" t="s">
        <v>35</v>
      </c>
      <c r="G18" s="5">
        <v>0.58320112291468729</v>
      </c>
      <c r="H18">
        <v>97</v>
      </c>
    </row>
    <row r="19" spans="1:8" x14ac:dyDescent="0.25">
      <c r="A19" s="2" t="s">
        <v>27</v>
      </c>
      <c r="B19" s="2" t="s">
        <v>28</v>
      </c>
      <c r="C19">
        <v>83</v>
      </c>
      <c r="E19" s="2" t="s">
        <v>36</v>
      </c>
      <c r="F19" s="2" t="s">
        <v>12</v>
      </c>
      <c r="G19" s="5">
        <v>0.57250213781535542</v>
      </c>
      <c r="H19">
        <v>96</v>
      </c>
    </row>
    <row r="20" spans="1:8" x14ac:dyDescent="0.25">
      <c r="A20" s="2" t="s">
        <v>68</v>
      </c>
      <c r="B20">
        <v>100</v>
      </c>
      <c r="C20" s="5">
        <v>0.77049360232420872</v>
      </c>
      <c r="E20" s="2" t="s">
        <v>39</v>
      </c>
      <c r="F20" s="2" t="s">
        <v>40</v>
      </c>
      <c r="G20" s="5">
        <v>0.54585677046752668</v>
      </c>
      <c r="H20">
        <v>95</v>
      </c>
    </row>
    <row r="21" spans="1:8" x14ac:dyDescent="0.25">
      <c r="A21" s="1" t="s">
        <v>65</v>
      </c>
      <c r="B21">
        <v>99</v>
      </c>
      <c r="C21" s="5">
        <v>0.72304366982713464</v>
      </c>
      <c r="E21" s="1" t="s">
        <v>44</v>
      </c>
      <c r="F21" s="1" t="s">
        <v>45</v>
      </c>
      <c r="G21" s="5">
        <v>0.5197902435513434</v>
      </c>
      <c r="H21">
        <v>94</v>
      </c>
    </row>
    <row r="22" spans="1:8" x14ac:dyDescent="0.25">
      <c r="A22" s="2" t="s">
        <v>64</v>
      </c>
      <c r="B22">
        <v>98</v>
      </c>
      <c r="C22" s="5">
        <v>0.72081429596709234</v>
      </c>
      <c r="E22" s="1" t="s">
        <v>41</v>
      </c>
      <c r="F22" s="1" t="s">
        <v>42</v>
      </c>
      <c r="G22" s="5">
        <v>0.50805468131864873</v>
      </c>
      <c r="H22">
        <v>93</v>
      </c>
    </row>
    <row r="23" spans="1:8" x14ac:dyDescent="0.25">
      <c r="A23" s="2" t="s">
        <v>66</v>
      </c>
      <c r="B23">
        <v>97</v>
      </c>
      <c r="C23" s="5">
        <v>0.71288040539181341</v>
      </c>
      <c r="E23" s="2" t="s">
        <v>43</v>
      </c>
      <c r="F23" s="2" t="s">
        <v>26</v>
      </c>
      <c r="G23" s="5">
        <v>0.50582459091378573</v>
      </c>
      <c r="H23">
        <v>92</v>
      </c>
    </row>
    <row r="24" spans="1:8" x14ac:dyDescent="0.25">
      <c r="A24" s="1" t="s">
        <v>63</v>
      </c>
      <c r="B24">
        <v>96</v>
      </c>
      <c r="C24" s="5">
        <v>0.69953811393069654</v>
      </c>
      <c r="E24" s="2" t="s">
        <v>46</v>
      </c>
      <c r="F24" s="2" t="s">
        <v>3</v>
      </c>
      <c r="G24" s="5">
        <v>0.49879417531169357</v>
      </c>
      <c r="H24">
        <v>91</v>
      </c>
    </row>
    <row r="25" spans="1:8" x14ac:dyDescent="0.25">
      <c r="A25" s="1" t="s">
        <v>71</v>
      </c>
      <c r="B25">
        <v>95</v>
      </c>
      <c r="C25" s="5">
        <v>0.66988253978755619</v>
      </c>
      <c r="E25" s="11" t="s">
        <v>101</v>
      </c>
      <c r="F25" s="11" t="s">
        <v>102</v>
      </c>
      <c r="G25" s="5">
        <v>0.48330000000000001</v>
      </c>
      <c r="H25">
        <v>90</v>
      </c>
    </row>
    <row r="26" spans="1:8" x14ac:dyDescent="0.25">
      <c r="A26" s="1" t="s">
        <v>67</v>
      </c>
      <c r="B26">
        <v>94</v>
      </c>
      <c r="C26" s="5">
        <v>0.66416357028617001</v>
      </c>
      <c r="E26" s="1" t="s">
        <v>47</v>
      </c>
      <c r="F26" s="1" t="s">
        <v>48</v>
      </c>
      <c r="G26" s="5">
        <v>0.46609513715550466</v>
      </c>
      <c r="H26">
        <v>89</v>
      </c>
    </row>
    <row r="27" spans="1:8" x14ac:dyDescent="0.25">
      <c r="A27" s="1" t="s">
        <v>75</v>
      </c>
      <c r="B27">
        <v>93</v>
      </c>
      <c r="C27" s="5">
        <v>0.658984844366579</v>
      </c>
    </row>
    <row r="28" spans="1:8" x14ac:dyDescent="0.25">
      <c r="A28" s="2" t="s">
        <v>72</v>
      </c>
      <c r="B28">
        <v>92</v>
      </c>
      <c r="C28" s="5">
        <v>0.65713758515337395</v>
      </c>
    </row>
    <row r="29" spans="1:8" x14ac:dyDescent="0.25">
      <c r="A29" s="6" t="s">
        <v>92</v>
      </c>
      <c r="B29">
        <v>91</v>
      </c>
      <c r="C29" s="5">
        <v>0.64002607035132308</v>
      </c>
    </row>
    <row r="30" spans="1:8" x14ac:dyDescent="0.25">
      <c r="A30" s="1" t="s">
        <v>69</v>
      </c>
      <c r="B30">
        <v>90</v>
      </c>
      <c r="C30" s="5">
        <v>0.60958554115830865</v>
      </c>
    </row>
    <row r="31" spans="1:8" x14ac:dyDescent="0.25">
      <c r="A31" s="10" t="s">
        <v>99</v>
      </c>
      <c r="B31">
        <v>89</v>
      </c>
      <c r="C31" s="5">
        <v>0.60960000000000003</v>
      </c>
    </row>
    <row r="32" spans="1:8" x14ac:dyDescent="0.25">
      <c r="A32" s="2" t="s">
        <v>70</v>
      </c>
      <c r="B32">
        <v>88</v>
      </c>
      <c r="C32" s="5">
        <v>0.60940540358704454</v>
      </c>
    </row>
    <row r="33" spans="1:3" x14ac:dyDescent="0.25">
      <c r="A33" s="1" t="s">
        <v>73</v>
      </c>
      <c r="B33">
        <v>87</v>
      </c>
      <c r="C33" s="5">
        <v>0.60777623719472285</v>
      </c>
    </row>
    <row r="34" spans="1:3" x14ac:dyDescent="0.25">
      <c r="A34" s="2" t="s">
        <v>74</v>
      </c>
      <c r="B34">
        <v>86</v>
      </c>
      <c r="C34" s="5">
        <v>0.60269336277572139</v>
      </c>
    </row>
    <row r="35" spans="1:3" x14ac:dyDescent="0.25">
      <c r="A35" s="2" t="s">
        <v>76</v>
      </c>
      <c r="B35">
        <v>85</v>
      </c>
      <c r="C35" s="5">
        <v>0.52054853270717416</v>
      </c>
    </row>
    <row r="36" spans="1:3" x14ac:dyDescent="0.25">
      <c r="A36" s="1" t="s">
        <v>77</v>
      </c>
      <c r="B36">
        <v>84</v>
      </c>
      <c r="C36" s="5">
        <v>0.44212747186138679</v>
      </c>
    </row>
    <row r="37" spans="1:3" x14ac:dyDescent="0.25">
      <c r="A37" s="12" t="s">
        <v>78</v>
      </c>
      <c r="B37">
        <v>83</v>
      </c>
      <c r="C37" s="5">
        <v>0.42992592610959202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M1" sqref="A1:M1"/>
    </sheetView>
  </sheetViews>
  <sheetFormatPr defaultRowHeight="15" x14ac:dyDescent="0.25"/>
  <cols>
    <col min="7" max="7" width="14.7109375" customWidth="1"/>
  </cols>
  <sheetData>
    <row r="1" spans="1:13" x14ac:dyDescent="0.25">
      <c r="A1" s="16" t="s">
        <v>30</v>
      </c>
      <c r="B1" s="16" t="s">
        <v>29</v>
      </c>
      <c r="D1" s="16" t="s">
        <v>30</v>
      </c>
      <c r="E1" s="16" t="s">
        <v>29</v>
      </c>
      <c r="G1" s="97" t="s">
        <v>30</v>
      </c>
      <c r="H1" s="97" t="s">
        <v>58</v>
      </c>
      <c r="I1" s="97" t="s">
        <v>29</v>
      </c>
      <c r="K1" s="97" t="s">
        <v>30</v>
      </c>
      <c r="L1" s="97" t="s">
        <v>58</v>
      </c>
      <c r="M1" s="97" t="s">
        <v>29</v>
      </c>
    </row>
    <row r="2" spans="1:13" x14ac:dyDescent="0.25">
      <c r="A2" t="s">
        <v>235</v>
      </c>
      <c r="B2">
        <v>100</v>
      </c>
      <c r="D2" t="s">
        <v>52</v>
      </c>
      <c r="E2">
        <v>100</v>
      </c>
      <c r="G2" t="s">
        <v>235</v>
      </c>
      <c r="H2">
        <v>76.930000000000007</v>
      </c>
      <c r="I2">
        <v>100</v>
      </c>
      <c r="K2" t="s">
        <v>52</v>
      </c>
      <c r="M2">
        <v>100</v>
      </c>
    </row>
    <row r="3" spans="1:13" x14ac:dyDescent="0.25">
      <c r="A3" t="s">
        <v>236</v>
      </c>
      <c r="B3">
        <v>99</v>
      </c>
      <c r="G3" t="s">
        <v>75</v>
      </c>
      <c r="H3">
        <v>69.88</v>
      </c>
      <c r="I3">
        <v>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M1"/>
    </sheetView>
  </sheetViews>
  <sheetFormatPr defaultRowHeight="15" x14ac:dyDescent="0.25"/>
  <cols>
    <col min="1" max="1" width="20.140625" customWidth="1"/>
    <col min="4" max="4" width="17.5703125" customWidth="1"/>
    <col min="7" max="7" width="19.28515625" customWidth="1"/>
    <col min="11" max="11" width="17.140625" customWidth="1"/>
  </cols>
  <sheetData>
    <row r="1" spans="1:13" x14ac:dyDescent="0.25">
      <c r="A1" s="16" t="s">
        <v>30</v>
      </c>
      <c r="B1" s="16" t="s">
        <v>29</v>
      </c>
      <c r="D1" s="16" t="s">
        <v>30</v>
      </c>
      <c r="E1" s="16" t="s">
        <v>29</v>
      </c>
      <c r="G1" s="97" t="s">
        <v>30</v>
      </c>
      <c r="H1" s="97" t="s">
        <v>58</v>
      </c>
      <c r="I1" s="97" t="s">
        <v>29</v>
      </c>
      <c r="K1" s="130" t="s">
        <v>30</v>
      </c>
      <c r="L1" s="130" t="s">
        <v>58</v>
      </c>
      <c r="M1" s="97" t="s">
        <v>29</v>
      </c>
    </row>
    <row r="2" spans="1:13" x14ac:dyDescent="0.25">
      <c r="A2" t="s">
        <v>63</v>
      </c>
      <c r="B2">
        <v>100</v>
      </c>
      <c r="D2" t="s">
        <v>120</v>
      </c>
      <c r="E2">
        <v>100</v>
      </c>
      <c r="G2" s="122" t="s">
        <v>120</v>
      </c>
      <c r="H2" s="123">
        <v>0.6134570638030401</v>
      </c>
      <c r="I2" s="124">
        <v>100</v>
      </c>
      <c r="K2" s="126" t="s">
        <v>250</v>
      </c>
      <c r="L2" s="132">
        <v>0.60997965529490328</v>
      </c>
      <c r="M2">
        <v>100</v>
      </c>
    </row>
    <row r="3" spans="1:13" x14ac:dyDescent="0.25">
      <c r="A3" t="s">
        <v>210</v>
      </c>
      <c r="B3">
        <v>99</v>
      </c>
      <c r="D3" t="s">
        <v>211</v>
      </c>
      <c r="E3">
        <v>99</v>
      </c>
      <c r="G3" s="124" t="s">
        <v>211</v>
      </c>
      <c r="H3" s="123">
        <v>0.5855138846253255</v>
      </c>
      <c r="I3" s="124">
        <v>99</v>
      </c>
      <c r="K3" s="131" t="s">
        <v>63</v>
      </c>
      <c r="L3" s="132">
        <v>0.60968503891486858</v>
      </c>
      <c r="M3">
        <v>99</v>
      </c>
    </row>
    <row r="4" spans="1:13" x14ac:dyDescent="0.25">
      <c r="A4" t="s">
        <v>67</v>
      </c>
      <c r="B4">
        <v>98</v>
      </c>
      <c r="D4" t="s">
        <v>52</v>
      </c>
      <c r="E4">
        <v>98</v>
      </c>
      <c r="G4" s="124" t="s">
        <v>52</v>
      </c>
      <c r="H4" s="123">
        <v>0.58372781734066115</v>
      </c>
      <c r="I4" s="124">
        <v>98</v>
      </c>
      <c r="K4" s="131" t="s">
        <v>210</v>
      </c>
      <c r="L4" s="132">
        <v>0.57139211150950531</v>
      </c>
      <c r="M4">
        <v>98</v>
      </c>
    </row>
    <row r="5" spans="1:13" x14ac:dyDescent="0.25">
      <c r="A5" t="s">
        <v>190</v>
      </c>
      <c r="B5">
        <v>97</v>
      </c>
      <c r="D5" t="s">
        <v>183</v>
      </c>
      <c r="E5">
        <v>97</v>
      </c>
      <c r="G5" s="124" t="s">
        <v>96</v>
      </c>
      <c r="H5" s="123">
        <v>0.47878183590105078</v>
      </c>
      <c r="I5" s="124">
        <v>97</v>
      </c>
      <c r="K5" s="53" t="s">
        <v>249</v>
      </c>
      <c r="L5" s="132">
        <v>0.54840226438476591</v>
      </c>
      <c r="M5">
        <v>97</v>
      </c>
    </row>
    <row r="6" spans="1:13" x14ac:dyDescent="0.25">
      <c r="A6" t="s">
        <v>68</v>
      </c>
      <c r="B6">
        <v>96</v>
      </c>
      <c r="D6" t="s">
        <v>83</v>
      </c>
      <c r="E6">
        <v>96</v>
      </c>
      <c r="G6" s="122" t="s">
        <v>183</v>
      </c>
      <c r="H6" s="123">
        <v>0.47593607080255101</v>
      </c>
      <c r="I6" s="124">
        <v>96</v>
      </c>
      <c r="K6" s="131" t="s">
        <v>111</v>
      </c>
      <c r="L6" s="132">
        <v>0.51851707609676378</v>
      </c>
      <c r="M6">
        <v>96</v>
      </c>
    </row>
    <row r="7" spans="1:13" x14ac:dyDescent="0.25">
      <c r="A7" t="s">
        <v>176</v>
      </c>
      <c r="B7">
        <v>95</v>
      </c>
      <c r="D7" t="s">
        <v>244</v>
      </c>
      <c r="E7">
        <v>95</v>
      </c>
      <c r="G7" s="124" t="s">
        <v>226</v>
      </c>
      <c r="H7" s="123">
        <v>0.45675989587882104</v>
      </c>
      <c r="I7" s="124">
        <v>95</v>
      </c>
      <c r="K7" s="53" t="s">
        <v>190</v>
      </c>
      <c r="L7" s="132">
        <v>0.49292742927429267</v>
      </c>
      <c r="M7">
        <v>95</v>
      </c>
    </row>
    <row r="8" spans="1:13" x14ac:dyDescent="0.25">
      <c r="A8" t="s">
        <v>241</v>
      </c>
      <c r="B8">
        <v>94</v>
      </c>
      <c r="D8" t="s">
        <v>130</v>
      </c>
      <c r="E8">
        <v>94</v>
      </c>
      <c r="G8" s="122" t="s">
        <v>128</v>
      </c>
      <c r="H8" s="123">
        <v>0.45387269369702998</v>
      </c>
      <c r="I8" s="124">
        <v>94</v>
      </c>
      <c r="K8" s="131" t="s">
        <v>176</v>
      </c>
      <c r="L8" s="132">
        <v>0.48134494082294849</v>
      </c>
      <c r="M8">
        <v>94</v>
      </c>
    </row>
    <row r="9" spans="1:13" x14ac:dyDescent="0.25">
      <c r="A9" t="s">
        <v>111</v>
      </c>
      <c r="B9">
        <v>93</v>
      </c>
      <c r="D9" t="s">
        <v>128</v>
      </c>
      <c r="E9">
        <v>93</v>
      </c>
      <c r="G9" s="122" t="s">
        <v>126</v>
      </c>
      <c r="H9" s="123">
        <v>0.42743071864725224</v>
      </c>
      <c r="I9" s="124">
        <v>93</v>
      </c>
      <c r="K9" s="53" t="s">
        <v>253</v>
      </c>
      <c r="L9" s="132">
        <v>0.47309254427989789</v>
      </c>
      <c r="M9">
        <v>93</v>
      </c>
    </row>
    <row r="10" spans="1:13" x14ac:dyDescent="0.25">
      <c r="A10" t="s">
        <v>77</v>
      </c>
      <c r="B10">
        <v>92</v>
      </c>
      <c r="D10" t="s">
        <v>88</v>
      </c>
      <c r="E10">
        <v>92</v>
      </c>
      <c r="G10" s="125" t="s">
        <v>245</v>
      </c>
      <c r="H10" s="123">
        <v>0.41969330104923319</v>
      </c>
      <c r="I10" s="124">
        <v>92</v>
      </c>
      <c r="K10" s="53" t="s">
        <v>242</v>
      </c>
      <c r="L10" s="132">
        <v>0.45568636315775468</v>
      </c>
      <c r="M10">
        <v>92</v>
      </c>
    </row>
    <row r="11" spans="1:13" x14ac:dyDescent="0.25">
      <c r="A11" t="s">
        <v>175</v>
      </c>
      <c r="B11">
        <v>91</v>
      </c>
      <c r="D11" t="s">
        <v>245</v>
      </c>
      <c r="E11">
        <v>91</v>
      </c>
      <c r="G11" s="126" t="s">
        <v>88</v>
      </c>
      <c r="H11" s="123">
        <v>0.41000326876232401</v>
      </c>
      <c r="I11" s="124">
        <v>91</v>
      </c>
      <c r="K11" s="131" t="s">
        <v>77</v>
      </c>
      <c r="L11" s="132">
        <v>0.42948697338949088</v>
      </c>
      <c r="M11">
        <v>91</v>
      </c>
    </row>
    <row r="12" spans="1:13" x14ac:dyDescent="0.25">
      <c r="A12" t="s">
        <v>118</v>
      </c>
      <c r="B12">
        <v>90</v>
      </c>
      <c r="K12" s="53" t="s">
        <v>191</v>
      </c>
      <c r="L12" s="132">
        <v>0.42379914278890296</v>
      </c>
      <c r="M12">
        <v>90</v>
      </c>
    </row>
    <row r="13" spans="1:13" x14ac:dyDescent="0.25">
      <c r="A13" t="s">
        <v>242</v>
      </c>
      <c r="B13">
        <v>89</v>
      </c>
      <c r="K13" s="126" t="s">
        <v>254</v>
      </c>
      <c r="L13" s="132">
        <v>0.42134047724917822</v>
      </c>
      <c r="M13">
        <v>89</v>
      </c>
    </row>
    <row r="14" spans="1:13" x14ac:dyDescent="0.25">
      <c r="A14" t="s">
        <v>243</v>
      </c>
      <c r="B14">
        <v>88</v>
      </c>
      <c r="K14" s="53" t="s">
        <v>118</v>
      </c>
      <c r="L14" s="132">
        <v>0.40574492287302849</v>
      </c>
      <c r="M14">
        <v>88</v>
      </c>
    </row>
  </sheetData>
  <sortState ref="K2:L14">
    <sortCondition descending="1" ref="L2:L1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19" sqref="I19"/>
    </sheetView>
  </sheetViews>
  <sheetFormatPr defaultRowHeight="15" x14ac:dyDescent="0.25"/>
  <cols>
    <col min="1" max="1" width="17" customWidth="1"/>
    <col min="4" max="4" width="19" customWidth="1"/>
    <col min="7" max="7" width="17.85546875" customWidth="1"/>
    <col min="8" max="8" width="9.5703125" customWidth="1"/>
    <col min="11" max="11" width="18.42578125" customWidth="1"/>
  </cols>
  <sheetData>
    <row r="1" spans="1:13" x14ac:dyDescent="0.25">
      <c r="A1" s="16" t="s">
        <v>30</v>
      </c>
      <c r="B1" s="16" t="s">
        <v>29</v>
      </c>
      <c r="C1" s="16"/>
      <c r="D1" s="16" t="s">
        <v>30</v>
      </c>
      <c r="E1" s="16" t="s">
        <v>29</v>
      </c>
      <c r="G1" s="97" t="s">
        <v>30</v>
      </c>
      <c r="H1" s="97" t="s">
        <v>58</v>
      </c>
      <c r="I1" s="97" t="s">
        <v>29</v>
      </c>
      <c r="K1" s="97" t="s">
        <v>30</v>
      </c>
      <c r="L1" s="97" t="s">
        <v>58</v>
      </c>
      <c r="M1" s="97" t="s">
        <v>29</v>
      </c>
    </row>
    <row r="2" spans="1:13" x14ac:dyDescent="0.25">
      <c r="A2" t="s">
        <v>147</v>
      </c>
      <c r="B2" s="16">
        <v>100</v>
      </c>
      <c r="D2" s="28" t="s">
        <v>121</v>
      </c>
      <c r="E2" s="33">
        <v>100</v>
      </c>
      <c r="G2" s="139" t="s">
        <v>250</v>
      </c>
      <c r="H2" s="18">
        <v>0.80360846771717287</v>
      </c>
      <c r="I2" s="16">
        <v>100</v>
      </c>
      <c r="K2" s="33" t="s">
        <v>121</v>
      </c>
      <c r="L2" s="18">
        <v>0.79554098404223461</v>
      </c>
      <c r="M2" s="33">
        <v>100</v>
      </c>
    </row>
    <row r="3" spans="1:13" x14ac:dyDescent="0.25">
      <c r="A3" s="16" t="s">
        <v>210</v>
      </c>
      <c r="B3" s="16">
        <v>99</v>
      </c>
      <c r="D3" s="33" t="s">
        <v>52</v>
      </c>
      <c r="E3" s="33">
        <v>99</v>
      </c>
      <c r="G3" s="16" t="s">
        <v>75</v>
      </c>
      <c r="H3" s="18">
        <v>0.76761222318313427</v>
      </c>
      <c r="I3" s="16">
        <v>99</v>
      </c>
      <c r="K3" s="33" t="s">
        <v>52</v>
      </c>
      <c r="L3" s="18">
        <v>0.77374096614908794</v>
      </c>
      <c r="M3" s="33">
        <v>99</v>
      </c>
    </row>
    <row r="4" spans="1:13" x14ac:dyDescent="0.25">
      <c r="A4" s="16" t="s">
        <v>63</v>
      </c>
      <c r="B4" s="16">
        <v>98</v>
      </c>
      <c r="D4" s="28" t="s">
        <v>80</v>
      </c>
      <c r="E4" s="33">
        <v>98</v>
      </c>
      <c r="G4" s="16" t="s">
        <v>71</v>
      </c>
      <c r="H4" s="18">
        <v>0.76677923923445301</v>
      </c>
      <c r="I4" s="16">
        <v>98</v>
      </c>
      <c r="K4" s="33" t="s">
        <v>204</v>
      </c>
      <c r="L4" s="18">
        <v>0.68537483903105778</v>
      </c>
      <c r="M4" s="33">
        <v>98</v>
      </c>
    </row>
    <row r="5" spans="1:13" x14ac:dyDescent="0.25">
      <c r="A5" s="16" t="s">
        <v>92</v>
      </c>
      <c r="B5" s="16">
        <v>97</v>
      </c>
      <c r="D5" s="50" t="s">
        <v>183</v>
      </c>
      <c r="E5" s="45">
        <v>97</v>
      </c>
      <c r="G5" s="33" t="s">
        <v>63</v>
      </c>
      <c r="H5" s="18">
        <v>0.7626526114024702</v>
      </c>
      <c r="I5" s="16">
        <v>97</v>
      </c>
      <c r="K5" s="16" t="s">
        <v>132</v>
      </c>
      <c r="L5" s="18">
        <v>0.65119645720503261</v>
      </c>
      <c r="M5" s="45">
        <v>97</v>
      </c>
    </row>
    <row r="6" spans="1:13" x14ac:dyDescent="0.25">
      <c r="A6" s="16" t="s">
        <v>247</v>
      </c>
      <c r="B6" s="16">
        <v>96</v>
      </c>
      <c r="D6" s="28" t="s">
        <v>83</v>
      </c>
      <c r="E6" s="33">
        <v>96</v>
      </c>
      <c r="G6" s="142" t="s">
        <v>147</v>
      </c>
      <c r="H6" s="143">
        <v>0.75150000000000006</v>
      </c>
      <c r="I6" s="16">
        <v>96</v>
      </c>
      <c r="K6" s="33" t="s">
        <v>96</v>
      </c>
      <c r="L6" s="18">
        <v>0.63894044295704711</v>
      </c>
      <c r="M6" s="33">
        <v>96</v>
      </c>
    </row>
    <row r="7" spans="1:13" x14ac:dyDescent="0.25">
      <c r="A7" s="16" t="s">
        <v>248</v>
      </c>
      <c r="B7" s="16">
        <v>95</v>
      </c>
      <c r="D7" s="33" t="s">
        <v>132</v>
      </c>
      <c r="E7" s="33">
        <v>95</v>
      </c>
      <c r="G7" s="33" t="s">
        <v>247</v>
      </c>
      <c r="H7" s="18">
        <v>0.73467441892546959</v>
      </c>
      <c r="I7" s="16">
        <v>95</v>
      </c>
      <c r="K7" s="28" t="s">
        <v>183</v>
      </c>
      <c r="L7" s="18">
        <v>0.63529629416312794</v>
      </c>
      <c r="M7" s="33">
        <v>95</v>
      </c>
    </row>
    <row r="8" spans="1:13" x14ac:dyDescent="0.25">
      <c r="A8" s="16" t="s">
        <v>249</v>
      </c>
      <c r="B8" s="16">
        <v>94</v>
      </c>
      <c r="D8" s="45" t="s">
        <v>154</v>
      </c>
      <c r="E8" s="33">
        <v>94</v>
      </c>
      <c r="G8" s="16" t="s">
        <v>212</v>
      </c>
      <c r="H8" s="18">
        <v>0.73260000000000003</v>
      </c>
      <c r="I8" s="16">
        <v>94</v>
      </c>
      <c r="K8" s="33" t="s">
        <v>226</v>
      </c>
      <c r="L8" s="18">
        <v>0.6213516925688386</v>
      </c>
      <c r="M8" s="33">
        <v>94</v>
      </c>
    </row>
    <row r="9" spans="1:13" x14ac:dyDescent="0.25">
      <c r="A9" s="16" t="s">
        <v>66</v>
      </c>
      <c r="B9" s="16">
        <v>93</v>
      </c>
      <c r="D9" s="16" t="s">
        <v>255</v>
      </c>
      <c r="E9" s="33">
        <v>93</v>
      </c>
      <c r="G9" s="28" t="s">
        <v>210</v>
      </c>
      <c r="H9" s="18">
        <v>0.72847318564277963</v>
      </c>
      <c r="I9" s="16">
        <v>93</v>
      </c>
      <c r="K9" s="16" t="s">
        <v>127</v>
      </c>
      <c r="L9" s="18">
        <v>0.61247521831039753</v>
      </c>
      <c r="M9" s="33">
        <v>93</v>
      </c>
    </row>
    <row r="10" spans="1:13" x14ac:dyDescent="0.25">
      <c r="A10" s="16" t="s">
        <v>212</v>
      </c>
      <c r="B10" s="16">
        <v>92</v>
      </c>
      <c r="D10" s="28" t="s">
        <v>130</v>
      </c>
      <c r="E10" s="45">
        <v>92</v>
      </c>
      <c r="G10" s="33" t="s">
        <v>66</v>
      </c>
      <c r="H10" s="18">
        <v>0.72595120213080944</v>
      </c>
      <c r="I10" s="16">
        <v>92</v>
      </c>
      <c r="K10" s="16" t="s">
        <v>255</v>
      </c>
      <c r="L10" s="18">
        <v>0.60012648819828174</v>
      </c>
      <c r="M10" s="45">
        <v>92</v>
      </c>
    </row>
    <row r="11" spans="1:13" x14ac:dyDescent="0.25">
      <c r="A11" s="16" t="s">
        <v>71</v>
      </c>
      <c r="B11" s="16">
        <v>91</v>
      </c>
      <c r="D11" s="28" t="s">
        <v>103</v>
      </c>
      <c r="E11" s="33">
        <v>91</v>
      </c>
      <c r="G11" s="16" t="s">
        <v>73</v>
      </c>
      <c r="H11" s="18">
        <v>0.72507696083562168</v>
      </c>
      <c r="I11" s="16">
        <v>91</v>
      </c>
      <c r="K11" s="16" t="s">
        <v>252</v>
      </c>
      <c r="L11" s="18">
        <v>0.59707419211104895</v>
      </c>
      <c r="M11" s="33">
        <v>91</v>
      </c>
    </row>
    <row r="12" spans="1:13" x14ac:dyDescent="0.25">
      <c r="A12" s="16" t="s">
        <v>73</v>
      </c>
      <c r="B12" s="16">
        <v>90</v>
      </c>
      <c r="D12" s="28" t="s">
        <v>85</v>
      </c>
      <c r="E12" s="33">
        <v>90</v>
      </c>
      <c r="G12" s="33" t="s">
        <v>248</v>
      </c>
      <c r="H12" s="18">
        <v>0.72401124814480589</v>
      </c>
      <c r="I12" s="16">
        <v>90</v>
      </c>
      <c r="K12" s="28" t="s">
        <v>128</v>
      </c>
      <c r="L12" s="18">
        <v>0.59196809877410561</v>
      </c>
      <c r="M12" s="33">
        <v>90</v>
      </c>
    </row>
    <row r="13" spans="1:13" x14ac:dyDescent="0.25">
      <c r="A13" s="16" t="s">
        <v>250</v>
      </c>
      <c r="B13" s="16">
        <v>89</v>
      </c>
      <c r="D13" s="45" t="s">
        <v>155</v>
      </c>
      <c r="E13" s="33">
        <v>89</v>
      </c>
      <c r="G13" s="33" t="s">
        <v>92</v>
      </c>
      <c r="H13" s="18">
        <v>0.7168654011644523</v>
      </c>
      <c r="I13" s="16">
        <v>89</v>
      </c>
      <c r="K13" s="33" t="s">
        <v>103</v>
      </c>
      <c r="L13" s="18">
        <v>0.57672434955871232</v>
      </c>
      <c r="M13" s="33">
        <v>89</v>
      </c>
    </row>
    <row r="14" spans="1:13" x14ac:dyDescent="0.25">
      <c r="A14" s="16" t="s">
        <v>75</v>
      </c>
      <c r="B14" s="16">
        <v>88</v>
      </c>
      <c r="D14" s="28" t="s">
        <v>128</v>
      </c>
      <c r="E14" s="45">
        <v>88</v>
      </c>
      <c r="G14" s="28" t="s">
        <v>249</v>
      </c>
      <c r="H14" s="18">
        <v>0.71582869161072893</v>
      </c>
      <c r="I14" s="16">
        <v>88</v>
      </c>
      <c r="K14" s="28" t="s">
        <v>245</v>
      </c>
      <c r="L14" s="18">
        <v>0.57395958000034686</v>
      </c>
      <c r="M14" s="45">
        <v>88</v>
      </c>
    </row>
    <row r="15" spans="1:13" x14ac:dyDescent="0.25">
      <c r="A15" s="16" t="s">
        <v>251</v>
      </c>
      <c r="B15" s="16">
        <v>87</v>
      </c>
      <c r="D15" s="16" t="s">
        <v>245</v>
      </c>
      <c r="E15" s="33">
        <v>87</v>
      </c>
      <c r="G15" s="16" t="s">
        <v>251</v>
      </c>
      <c r="H15" s="18">
        <v>0.660071062023456</v>
      </c>
      <c r="I15" s="16">
        <v>87</v>
      </c>
      <c r="K15" s="16" t="s">
        <v>133</v>
      </c>
      <c r="L15" s="18">
        <v>0.56856432821156833</v>
      </c>
      <c r="M15" s="33">
        <v>87</v>
      </c>
    </row>
    <row r="16" spans="1:13" x14ac:dyDescent="0.25">
      <c r="A16" s="16" t="s">
        <v>243</v>
      </c>
      <c r="B16" s="16">
        <v>86</v>
      </c>
      <c r="D16" s="16" t="s">
        <v>256</v>
      </c>
      <c r="E16" s="33">
        <v>86</v>
      </c>
      <c r="G16" s="28" t="s">
        <v>191</v>
      </c>
      <c r="H16" s="18">
        <v>0.56985003452516247</v>
      </c>
      <c r="I16" s="16">
        <v>86</v>
      </c>
      <c r="K16" s="16" t="s">
        <v>155</v>
      </c>
      <c r="L16" s="18">
        <v>0.55358606666453736</v>
      </c>
      <c r="M16" s="33">
        <v>86</v>
      </c>
    </row>
    <row r="17" spans="1:13" x14ac:dyDescent="0.25">
      <c r="A17" s="16" t="s">
        <v>191</v>
      </c>
      <c r="B17" s="16">
        <v>85</v>
      </c>
      <c r="D17" s="33" t="s">
        <v>133</v>
      </c>
      <c r="E17" s="45">
        <v>85</v>
      </c>
      <c r="G17" s="33" t="s">
        <v>232</v>
      </c>
      <c r="H17" s="18">
        <v>0.56925374917337479</v>
      </c>
      <c r="I17" s="16">
        <v>85</v>
      </c>
      <c r="K17" s="16" t="s">
        <v>256</v>
      </c>
      <c r="L17" s="18">
        <v>0.51188069467272812</v>
      </c>
      <c r="M17" s="45">
        <v>85</v>
      </c>
    </row>
    <row r="18" spans="1:13" x14ac:dyDescent="0.25">
      <c r="A18" s="16" t="s">
        <v>77</v>
      </c>
      <c r="B18" s="16">
        <v>84</v>
      </c>
      <c r="G18" s="28" t="s">
        <v>243</v>
      </c>
      <c r="H18" s="18">
        <v>0.54672071255000654</v>
      </c>
      <c r="I18" s="144">
        <v>84</v>
      </c>
    </row>
    <row r="19" spans="1:13" x14ac:dyDescent="0.25">
      <c r="D19" s="128"/>
    </row>
    <row r="20" spans="1:13" x14ac:dyDescent="0.25">
      <c r="D20" s="128"/>
    </row>
    <row r="21" spans="1:13" x14ac:dyDescent="0.25">
      <c r="D21" s="128"/>
    </row>
    <row r="22" spans="1:13" x14ac:dyDescent="0.25">
      <c r="D22" s="128"/>
    </row>
    <row r="23" spans="1:13" x14ac:dyDescent="0.25">
      <c r="D23" s="128"/>
    </row>
    <row r="24" spans="1:13" x14ac:dyDescent="0.25">
      <c r="D24" s="129"/>
    </row>
  </sheetData>
  <autoFilter ref="G1:H16"/>
  <sortState ref="K2:L18">
    <sortCondition descending="1" ref="L2:L1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G20" sqref="G20"/>
    </sheetView>
  </sheetViews>
  <sheetFormatPr defaultRowHeight="15" x14ac:dyDescent="0.25"/>
  <cols>
    <col min="7" max="7" width="15.42578125" customWidth="1"/>
    <col min="11" max="11" width="16" customWidth="1"/>
  </cols>
  <sheetData>
    <row r="1" spans="1:13" x14ac:dyDescent="0.25">
      <c r="A1" s="16" t="s">
        <v>30</v>
      </c>
      <c r="B1" s="16" t="s">
        <v>29</v>
      </c>
      <c r="D1" s="16" t="s">
        <v>30</v>
      </c>
      <c r="E1" s="16" t="s">
        <v>29</v>
      </c>
      <c r="G1" s="97" t="s">
        <v>30</v>
      </c>
      <c r="H1" s="97" t="s">
        <v>58</v>
      </c>
      <c r="I1" s="97" t="s">
        <v>29</v>
      </c>
      <c r="K1" s="130" t="s">
        <v>30</v>
      </c>
      <c r="L1" s="130" t="s">
        <v>58</v>
      </c>
      <c r="M1" s="97" t="s">
        <v>29</v>
      </c>
    </row>
    <row r="2" spans="1:13" x14ac:dyDescent="0.25">
      <c r="A2" t="s">
        <v>49</v>
      </c>
      <c r="B2">
        <v>100</v>
      </c>
      <c r="D2" t="s">
        <v>201</v>
      </c>
      <c r="E2">
        <v>100</v>
      </c>
      <c r="G2" t="s">
        <v>49</v>
      </c>
      <c r="H2" s="5">
        <v>0.82971564200839421</v>
      </c>
      <c r="I2">
        <v>100</v>
      </c>
      <c r="K2" t="s">
        <v>54</v>
      </c>
      <c r="L2" s="5">
        <v>0.70037284554424561</v>
      </c>
      <c r="M2">
        <v>100</v>
      </c>
    </row>
    <row r="3" spans="1:13" x14ac:dyDescent="0.25">
      <c r="A3" t="s">
        <v>105</v>
      </c>
      <c r="B3">
        <v>99</v>
      </c>
      <c r="D3" t="s">
        <v>211</v>
      </c>
      <c r="E3">
        <v>99</v>
      </c>
      <c r="G3" t="s">
        <v>235</v>
      </c>
      <c r="H3" s="5">
        <v>0.78405451267392567</v>
      </c>
      <c r="I3">
        <v>99</v>
      </c>
      <c r="K3" t="s">
        <v>201</v>
      </c>
      <c r="L3" s="5">
        <v>0.66400770124935748</v>
      </c>
      <c r="M3">
        <v>99</v>
      </c>
    </row>
    <row r="4" spans="1:13" x14ac:dyDescent="0.25">
      <c r="A4" t="s">
        <v>235</v>
      </c>
      <c r="B4">
        <v>98</v>
      </c>
      <c r="D4" t="s">
        <v>52</v>
      </c>
      <c r="E4">
        <v>98</v>
      </c>
      <c r="G4" t="s">
        <v>68</v>
      </c>
      <c r="H4" s="5">
        <v>0.75093750073196508</v>
      </c>
      <c r="I4">
        <v>98</v>
      </c>
      <c r="K4" t="s">
        <v>52</v>
      </c>
      <c r="L4" s="5">
        <v>0.65200743714627007</v>
      </c>
      <c r="M4">
        <v>98</v>
      </c>
    </row>
    <row r="5" spans="1:13" x14ac:dyDescent="0.25">
      <c r="A5" t="s">
        <v>202</v>
      </c>
      <c r="B5">
        <v>97</v>
      </c>
      <c r="D5" t="s">
        <v>183</v>
      </c>
      <c r="E5">
        <v>97</v>
      </c>
      <c r="G5" t="s">
        <v>105</v>
      </c>
      <c r="H5" s="5">
        <v>0.72392819788394402</v>
      </c>
      <c r="I5">
        <v>97</v>
      </c>
      <c r="K5" t="s">
        <v>211</v>
      </c>
      <c r="L5" s="5">
        <v>0.65008060756739972</v>
      </c>
      <c r="M5">
        <v>97</v>
      </c>
    </row>
    <row r="6" spans="1:13" x14ac:dyDescent="0.25">
      <c r="A6" t="s">
        <v>68</v>
      </c>
      <c r="B6">
        <v>96</v>
      </c>
      <c r="D6" t="s">
        <v>54</v>
      </c>
      <c r="E6">
        <v>96</v>
      </c>
      <c r="G6" t="s">
        <v>75</v>
      </c>
      <c r="H6" s="5">
        <v>0.69066590663256855</v>
      </c>
      <c r="I6">
        <v>96</v>
      </c>
      <c r="K6" t="s">
        <v>183</v>
      </c>
      <c r="L6" s="5">
        <v>0.55281898971942511</v>
      </c>
      <c r="M6">
        <v>96</v>
      </c>
    </row>
    <row r="7" spans="1:13" x14ac:dyDescent="0.25">
      <c r="A7" t="s">
        <v>75</v>
      </c>
      <c r="B7">
        <v>95</v>
      </c>
      <c r="G7" t="s">
        <v>202</v>
      </c>
      <c r="H7" s="5">
        <v>0.67585774168481016</v>
      </c>
      <c r="I7">
        <v>95</v>
      </c>
    </row>
  </sheetData>
  <sortState ref="K2:L6">
    <sortCondition descending="1" ref="L2:L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abSelected="1" topLeftCell="A67" workbookViewId="0">
      <selection activeCell="A85" sqref="A85"/>
    </sheetView>
  </sheetViews>
  <sheetFormatPr defaultColWidth="8.85546875" defaultRowHeight="15" x14ac:dyDescent="0.25"/>
  <cols>
    <col min="1" max="1" width="21.85546875" style="7" customWidth="1"/>
    <col min="2" max="2" width="8.85546875" style="7"/>
    <col min="3" max="6" width="10.7109375" style="7" customWidth="1"/>
    <col min="7" max="7" width="9.28515625" style="7" customWidth="1"/>
    <col min="8" max="8" width="8.28515625" style="7" customWidth="1"/>
    <col min="9" max="16" width="10.7109375" style="7" customWidth="1"/>
    <col min="17" max="17" width="8.85546875" style="7"/>
    <col min="18" max="18" width="18.7109375" style="7" customWidth="1"/>
    <col min="19" max="19" width="15" style="7" hidden="1" customWidth="1"/>
    <col min="20" max="16384" width="8.85546875" style="7"/>
  </cols>
  <sheetData>
    <row r="1" spans="1:20" x14ac:dyDescent="0.25">
      <c r="A1" s="7" t="s">
        <v>59</v>
      </c>
    </row>
    <row r="2" spans="1:20" ht="15.75" thickBot="1" x14ac:dyDescent="0.3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20" x14ac:dyDescent="0.25">
      <c r="A3" s="65" t="s">
        <v>30</v>
      </c>
      <c r="B3" s="66" t="s">
        <v>60</v>
      </c>
      <c r="C3" s="66" t="s">
        <v>61</v>
      </c>
      <c r="D3" s="67" t="s">
        <v>104</v>
      </c>
      <c r="E3" s="68" t="s">
        <v>165</v>
      </c>
      <c r="F3" s="68" t="s">
        <v>188</v>
      </c>
      <c r="G3" s="88" t="s">
        <v>194</v>
      </c>
      <c r="H3" s="99" t="s">
        <v>206</v>
      </c>
      <c r="I3" s="99" t="s">
        <v>221</v>
      </c>
      <c r="J3" s="99" t="s">
        <v>237</v>
      </c>
      <c r="K3" s="112" t="s">
        <v>238</v>
      </c>
      <c r="L3" s="112" t="s">
        <v>240</v>
      </c>
      <c r="M3" s="112" t="s">
        <v>246</v>
      </c>
      <c r="N3" s="112" t="s">
        <v>257</v>
      </c>
      <c r="O3" s="112" t="s">
        <v>258</v>
      </c>
      <c r="P3" s="112" t="s">
        <v>259</v>
      </c>
      <c r="Q3" s="69" t="s">
        <v>62</v>
      </c>
      <c r="R3" s="32" t="s">
        <v>198</v>
      </c>
    </row>
    <row r="4" spans="1:20" x14ac:dyDescent="0.25">
      <c r="A4" s="70" t="s">
        <v>68</v>
      </c>
      <c r="B4" s="24"/>
      <c r="C4" s="83">
        <v>100</v>
      </c>
      <c r="D4" s="23"/>
      <c r="E4" s="83">
        <v>100</v>
      </c>
      <c r="F4" s="58"/>
      <c r="G4" s="89"/>
      <c r="H4" s="102">
        <v>100</v>
      </c>
      <c r="I4" s="102"/>
      <c r="J4" s="102">
        <v>100</v>
      </c>
      <c r="K4" s="113"/>
      <c r="L4" s="127">
        <v>100</v>
      </c>
      <c r="M4" s="127">
        <v>100</v>
      </c>
      <c r="N4" s="127">
        <v>98</v>
      </c>
      <c r="O4" s="127"/>
      <c r="P4" s="127">
        <v>100</v>
      </c>
      <c r="Q4" s="25">
        <f>SUM(B4:P4)</f>
        <v>798</v>
      </c>
      <c r="R4" s="81" t="s">
        <v>195</v>
      </c>
      <c r="S4" s="53"/>
    </row>
    <row r="5" spans="1:20" x14ac:dyDescent="0.25">
      <c r="A5" s="70" t="s">
        <v>63</v>
      </c>
      <c r="B5" s="24"/>
      <c r="C5" s="105">
        <v>96</v>
      </c>
      <c r="D5" s="82">
        <v>100</v>
      </c>
      <c r="E5" s="105">
        <v>96</v>
      </c>
      <c r="F5" s="83">
        <v>97</v>
      </c>
      <c r="G5" s="89"/>
      <c r="H5" s="100"/>
      <c r="I5" s="127">
        <v>98</v>
      </c>
      <c r="J5" s="100"/>
      <c r="K5" s="113"/>
      <c r="L5" s="102">
        <v>99</v>
      </c>
      <c r="M5" s="91">
        <v>97</v>
      </c>
      <c r="N5" s="91"/>
      <c r="O5" s="127">
        <v>100</v>
      </c>
      <c r="P5" s="113">
        <v>95</v>
      </c>
      <c r="Q5" s="25">
        <f>SUM(B5:P5) -P5</f>
        <v>783</v>
      </c>
      <c r="R5" s="92" t="s">
        <v>199</v>
      </c>
      <c r="S5" s="55"/>
    </row>
    <row r="6" spans="1:20" x14ac:dyDescent="0.25">
      <c r="A6" s="70" t="s">
        <v>75</v>
      </c>
      <c r="B6" s="24"/>
      <c r="C6" s="105">
        <v>93</v>
      </c>
      <c r="D6" s="23"/>
      <c r="E6" s="105">
        <v>93</v>
      </c>
      <c r="F6" s="105">
        <v>86</v>
      </c>
      <c r="G6" s="89"/>
      <c r="H6" s="100"/>
      <c r="I6" s="127">
        <v>88</v>
      </c>
      <c r="J6" s="102">
        <v>96</v>
      </c>
      <c r="K6" s="91">
        <v>99</v>
      </c>
      <c r="L6" s="113"/>
      <c r="M6" s="91">
        <v>99</v>
      </c>
      <c r="N6" s="102">
        <v>96</v>
      </c>
      <c r="O6" s="113"/>
      <c r="P6" s="113">
        <v>80</v>
      </c>
      <c r="Q6" s="25">
        <f>SUM(B6:P6) - P6</f>
        <v>750</v>
      </c>
      <c r="R6" s="139"/>
      <c r="S6" s="18"/>
      <c r="T6" s="16"/>
    </row>
    <row r="7" spans="1:20" x14ac:dyDescent="0.25">
      <c r="A7" s="70" t="s">
        <v>73</v>
      </c>
      <c r="B7" s="24"/>
      <c r="C7" s="35">
        <v>88</v>
      </c>
      <c r="D7" s="105">
        <v>90</v>
      </c>
      <c r="E7" s="83">
        <v>89</v>
      </c>
      <c r="F7" s="83">
        <v>92</v>
      </c>
      <c r="G7" s="89"/>
      <c r="H7" s="102">
        <v>97</v>
      </c>
      <c r="I7" s="127">
        <v>89</v>
      </c>
      <c r="J7" s="102">
        <v>97</v>
      </c>
      <c r="K7" s="113"/>
      <c r="L7" s="113"/>
      <c r="M7" s="127">
        <v>91</v>
      </c>
      <c r="N7" s="91"/>
      <c r="O7" s="127">
        <v>98</v>
      </c>
      <c r="P7" s="113">
        <v>87</v>
      </c>
      <c r="Q7" s="25">
        <f>SUM(B7:P7) -P7-C7</f>
        <v>743</v>
      </c>
      <c r="R7" s="16"/>
      <c r="S7" s="18"/>
      <c r="T7" s="16"/>
    </row>
    <row r="8" spans="1:20" x14ac:dyDescent="0.25">
      <c r="A8" s="70" t="s">
        <v>77</v>
      </c>
      <c r="B8" s="24"/>
      <c r="C8" s="121">
        <v>85</v>
      </c>
      <c r="D8" s="23"/>
      <c r="E8" s="58"/>
      <c r="F8" s="105">
        <v>79</v>
      </c>
      <c r="G8" s="89"/>
      <c r="H8" s="102">
        <v>95</v>
      </c>
      <c r="I8" s="127">
        <v>77</v>
      </c>
      <c r="J8" s="102">
        <v>95</v>
      </c>
      <c r="K8" s="113"/>
      <c r="L8" s="91">
        <v>91</v>
      </c>
      <c r="M8" s="91">
        <v>85</v>
      </c>
      <c r="N8" s="91"/>
      <c r="O8" s="91"/>
      <c r="P8" s="127">
        <v>69</v>
      </c>
      <c r="Q8" s="25">
        <f t="shared" ref="Q8:Q39" si="0">SUM(B8:P8)</f>
        <v>676</v>
      </c>
      <c r="R8" s="16"/>
      <c r="S8" s="18"/>
      <c r="T8" s="16"/>
    </row>
    <row r="9" spans="1:20" x14ac:dyDescent="0.25">
      <c r="A9" s="70" t="s">
        <v>65</v>
      </c>
      <c r="B9" s="24"/>
      <c r="C9" s="24">
        <v>99</v>
      </c>
      <c r="D9" s="23"/>
      <c r="E9" s="58">
        <v>97</v>
      </c>
      <c r="F9" s="58">
        <v>91</v>
      </c>
      <c r="G9" s="89">
        <v>99</v>
      </c>
      <c r="H9" s="100"/>
      <c r="I9" s="100"/>
      <c r="J9" s="100"/>
      <c r="K9" s="113"/>
      <c r="L9" s="113"/>
      <c r="M9" s="113"/>
      <c r="N9" s="113"/>
      <c r="O9" s="113">
        <v>99</v>
      </c>
      <c r="P9" s="113">
        <v>98</v>
      </c>
      <c r="Q9" s="25">
        <f t="shared" si="0"/>
        <v>583</v>
      </c>
      <c r="R9" s="33"/>
      <c r="S9" s="18"/>
      <c r="T9" s="16"/>
    </row>
    <row r="10" spans="1:20" x14ac:dyDescent="0.25">
      <c r="A10" s="70" t="s">
        <v>107</v>
      </c>
      <c r="B10" s="24"/>
      <c r="C10" s="24"/>
      <c r="D10" s="23">
        <v>95</v>
      </c>
      <c r="E10" s="58">
        <v>83</v>
      </c>
      <c r="F10" s="58">
        <v>95</v>
      </c>
      <c r="G10" s="89"/>
      <c r="H10" s="100"/>
      <c r="I10" s="100">
        <v>87</v>
      </c>
      <c r="J10" s="100"/>
      <c r="K10" s="113"/>
      <c r="L10" s="113"/>
      <c r="M10" s="113"/>
      <c r="N10" s="113"/>
      <c r="O10" s="113"/>
      <c r="P10" s="113">
        <v>89</v>
      </c>
      <c r="Q10" s="25">
        <f t="shared" si="0"/>
        <v>449</v>
      </c>
      <c r="R10" s="33"/>
      <c r="S10" s="18"/>
      <c r="T10" s="16"/>
    </row>
    <row r="11" spans="1:20" x14ac:dyDescent="0.25">
      <c r="A11" s="70" t="s">
        <v>66</v>
      </c>
      <c r="B11" s="24"/>
      <c r="C11" s="24">
        <v>97</v>
      </c>
      <c r="D11" s="23"/>
      <c r="E11" s="58">
        <v>99</v>
      </c>
      <c r="F11" s="58"/>
      <c r="G11" s="89"/>
      <c r="H11" s="100"/>
      <c r="I11" s="100"/>
      <c r="J11" s="100"/>
      <c r="K11" s="113"/>
      <c r="L11" s="113"/>
      <c r="M11" s="113">
        <v>92</v>
      </c>
      <c r="N11" s="113"/>
      <c r="O11" s="113"/>
      <c r="P11" s="113">
        <v>90</v>
      </c>
      <c r="Q11" s="25">
        <f t="shared" si="0"/>
        <v>378</v>
      </c>
      <c r="R11" s="16"/>
      <c r="S11" s="18"/>
      <c r="T11" s="16"/>
    </row>
    <row r="12" spans="1:20" x14ac:dyDescent="0.25">
      <c r="A12" s="70" t="s">
        <v>67</v>
      </c>
      <c r="B12" s="24"/>
      <c r="C12" s="24">
        <v>94</v>
      </c>
      <c r="D12" s="23"/>
      <c r="E12" s="58"/>
      <c r="F12" s="58"/>
      <c r="G12" s="89"/>
      <c r="H12" s="100"/>
      <c r="I12" s="100"/>
      <c r="J12" s="100"/>
      <c r="K12" s="113"/>
      <c r="L12" s="113">
        <v>97</v>
      </c>
      <c r="M12" s="113">
        <v>88</v>
      </c>
      <c r="N12" s="113"/>
      <c r="O12" s="113"/>
      <c r="P12" s="113">
        <v>81</v>
      </c>
      <c r="Q12" s="25">
        <f t="shared" si="0"/>
        <v>360</v>
      </c>
      <c r="R12" s="28"/>
      <c r="S12" s="18"/>
      <c r="T12" s="16"/>
    </row>
    <row r="13" spans="1:20" x14ac:dyDescent="0.25">
      <c r="A13" s="70" t="s">
        <v>100</v>
      </c>
      <c r="B13" s="24"/>
      <c r="C13" s="24">
        <v>90</v>
      </c>
      <c r="D13" s="23"/>
      <c r="E13" s="58">
        <v>87</v>
      </c>
      <c r="F13" s="58"/>
      <c r="G13" s="89"/>
      <c r="H13" s="100"/>
      <c r="I13" s="100"/>
      <c r="J13" s="100">
        <v>98</v>
      </c>
      <c r="K13" s="113"/>
      <c r="L13" s="113"/>
      <c r="M13" s="113"/>
      <c r="N13" s="113"/>
      <c r="O13" s="113"/>
      <c r="P13" s="113">
        <v>75</v>
      </c>
      <c r="Q13" s="25">
        <f t="shared" si="0"/>
        <v>350</v>
      </c>
      <c r="R13" s="33"/>
      <c r="S13" s="18"/>
      <c r="T13" s="16"/>
    </row>
    <row r="14" spans="1:20" x14ac:dyDescent="0.25">
      <c r="A14" s="70" t="s">
        <v>108</v>
      </c>
      <c r="B14" s="24"/>
      <c r="C14" s="24"/>
      <c r="D14" s="23">
        <v>94</v>
      </c>
      <c r="E14" s="58">
        <v>82</v>
      </c>
      <c r="F14" s="58">
        <v>90</v>
      </c>
      <c r="G14" s="89"/>
      <c r="H14" s="100"/>
      <c r="I14" s="100"/>
      <c r="J14" s="100"/>
      <c r="K14" s="113"/>
      <c r="L14" s="113"/>
      <c r="M14" s="113"/>
      <c r="N14" s="113"/>
      <c r="O14" s="113"/>
      <c r="P14" s="113">
        <v>72</v>
      </c>
      <c r="Q14" s="25">
        <f t="shared" si="0"/>
        <v>338</v>
      </c>
      <c r="R14" s="16"/>
      <c r="S14" s="18"/>
      <c r="T14" s="16"/>
    </row>
    <row r="15" spans="1:20" x14ac:dyDescent="0.25">
      <c r="A15" s="70" t="s">
        <v>76</v>
      </c>
      <c r="B15" s="24"/>
      <c r="C15" s="24">
        <v>86</v>
      </c>
      <c r="D15" s="23">
        <v>88</v>
      </c>
      <c r="E15" s="58"/>
      <c r="F15" s="58"/>
      <c r="G15" s="89"/>
      <c r="H15" s="100"/>
      <c r="I15" s="100"/>
      <c r="J15" s="100"/>
      <c r="K15" s="113"/>
      <c r="L15" s="113">
        <v>88</v>
      </c>
      <c r="M15" s="113"/>
      <c r="N15" s="113"/>
      <c r="O15" s="113"/>
      <c r="P15" s="113">
        <v>67</v>
      </c>
      <c r="Q15" s="25">
        <f t="shared" si="0"/>
        <v>329</v>
      </c>
    </row>
    <row r="16" spans="1:20" x14ac:dyDescent="0.25">
      <c r="A16" s="75" t="s">
        <v>175</v>
      </c>
      <c r="B16" s="24"/>
      <c r="C16" s="24"/>
      <c r="D16" s="23"/>
      <c r="E16" s="58"/>
      <c r="F16" s="58">
        <v>84</v>
      </c>
      <c r="G16" s="89"/>
      <c r="H16" s="100"/>
      <c r="I16" s="100"/>
      <c r="J16" s="100"/>
      <c r="K16" s="113"/>
      <c r="L16" s="113">
        <v>90</v>
      </c>
      <c r="M16" s="113">
        <v>86</v>
      </c>
      <c r="N16" s="113"/>
      <c r="O16" s="113"/>
      <c r="P16" s="113">
        <v>65</v>
      </c>
      <c r="Q16" s="25">
        <f t="shared" si="0"/>
        <v>325</v>
      </c>
      <c r="R16" s="33"/>
      <c r="S16" s="18"/>
      <c r="T16" s="16"/>
    </row>
    <row r="17" spans="1:20" x14ac:dyDescent="0.25">
      <c r="A17" s="75" t="s">
        <v>166</v>
      </c>
      <c r="B17" s="24"/>
      <c r="C17" s="24"/>
      <c r="D17" s="23"/>
      <c r="E17" s="58"/>
      <c r="F17" s="83">
        <v>100</v>
      </c>
      <c r="G17" s="91">
        <v>100</v>
      </c>
      <c r="H17" s="100"/>
      <c r="I17" s="100"/>
      <c r="J17" s="100"/>
      <c r="K17" s="113"/>
      <c r="L17" s="113"/>
      <c r="M17" s="113"/>
      <c r="N17" s="113"/>
      <c r="O17" s="113"/>
      <c r="P17" s="113">
        <v>96</v>
      </c>
      <c r="Q17" s="25">
        <f t="shared" si="0"/>
        <v>296</v>
      </c>
    </row>
    <row r="18" spans="1:20" x14ac:dyDescent="0.25">
      <c r="A18" s="70" t="s">
        <v>64</v>
      </c>
      <c r="B18" s="24"/>
      <c r="C18" s="24">
        <v>98</v>
      </c>
      <c r="D18" s="23"/>
      <c r="E18" s="58"/>
      <c r="F18" s="58"/>
      <c r="G18" s="89"/>
      <c r="H18" s="100"/>
      <c r="I18" s="100">
        <v>99</v>
      </c>
      <c r="J18" s="100"/>
      <c r="K18" s="113"/>
      <c r="L18" s="113"/>
      <c r="M18" s="113"/>
      <c r="N18" s="113"/>
      <c r="O18" s="113"/>
      <c r="P18" s="113">
        <v>99</v>
      </c>
      <c r="Q18" s="25">
        <f t="shared" si="0"/>
        <v>296</v>
      </c>
    </row>
    <row r="19" spans="1:20" x14ac:dyDescent="0.25">
      <c r="A19" s="71" t="s">
        <v>51</v>
      </c>
      <c r="B19" s="24">
        <v>99</v>
      </c>
      <c r="C19" s="24"/>
      <c r="D19" s="23">
        <v>99</v>
      </c>
      <c r="E19" s="58"/>
      <c r="F19" s="58"/>
      <c r="G19" s="89"/>
      <c r="H19" s="100"/>
      <c r="I19" s="100"/>
      <c r="J19" s="100"/>
      <c r="K19" s="113"/>
      <c r="L19" s="113"/>
      <c r="M19" s="113"/>
      <c r="N19" s="113"/>
      <c r="O19" s="113"/>
      <c r="P19" s="113">
        <v>97</v>
      </c>
      <c r="Q19" s="25">
        <f t="shared" si="0"/>
        <v>295</v>
      </c>
      <c r="R19" s="28"/>
      <c r="S19" s="18"/>
      <c r="T19" s="16"/>
    </row>
    <row r="20" spans="1:20" x14ac:dyDescent="0.25">
      <c r="A20" s="75" t="s">
        <v>227</v>
      </c>
      <c r="B20" s="24"/>
      <c r="C20" s="24"/>
      <c r="D20" s="23"/>
      <c r="E20" s="58"/>
      <c r="F20" s="58"/>
      <c r="G20" s="89"/>
      <c r="H20" s="100"/>
      <c r="I20" s="100">
        <v>94</v>
      </c>
      <c r="J20" s="100"/>
      <c r="K20" s="113"/>
      <c r="L20" s="113">
        <v>98</v>
      </c>
      <c r="M20" s="113"/>
      <c r="N20" s="113"/>
      <c r="O20" s="113"/>
      <c r="P20" s="113">
        <v>97</v>
      </c>
      <c r="Q20" s="25">
        <f t="shared" si="0"/>
        <v>289</v>
      </c>
      <c r="R20" s="33"/>
      <c r="S20" s="18"/>
      <c r="T20" s="16"/>
    </row>
    <row r="21" spans="1:20" x14ac:dyDescent="0.25">
      <c r="A21" s="70" t="s">
        <v>71</v>
      </c>
      <c r="B21" s="24"/>
      <c r="C21" s="24">
        <v>95</v>
      </c>
      <c r="D21" s="23"/>
      <c r="E21" s="58"/>
      <c r="F21" s="58"/>
      <c r="G21" s="89"/>
      <c r="H21" s="100"/>
      <c r="I21" s="100"/>
      <c r="J21" s="100"/>
      <c r="K21" s="113"/>
      <c r="L21" s="113"/>
      <c r="M21" s="113">
        <v>98</v>
      </c>
      <c r="N21" s="113"/>
      <c r="O21" s="113"/>
      <c r="P21" s="113">
        <v>92</v>
      </c>
      <c r="Q21" s="25">
        <f t="shared" si="0"/>
        <v>285</v>
      </c>
      <c r="R21" s="28"/>
      <c r="S21" s="18"/>
      <c r="T21" s="16"/>
    </row>
    <row r="22" spans="1:20" x14ac:dyDescent="0.25">
      <c r="A22" s="71" t="s">
        <v>53</v>
      </c>
      <c r="B22" s="24">
        <v>98</v>
      </c>
      <c r="C22" s="24"/>
      <c r="D22" s="23"/>
      <c r="E22" s="58">
        <v>88</v>
      </c>
      <c r="F22" s="58"/>
      <c r="G22" s="89">
        <v>98</v>
      </c>
      <c r="H22" s="100"/>
      <c r="I22" s="100"/>
      <c r="J22" s="100"/>
      <c r="K22" s="113"/>
      <c r="L22" s="113"/>
      <c r="M22" s="113"/>
      <c r="N22" s="113"/>
      <c r="O22" s="113"/>
      <c r="P22" s="113"/>
      <c r="Q22" s="25">
        <f t="shared" si="0"/>
        <v>284</v>
      </c>
    </row>
    <row r="23" spans="1:20" x14ac:dyDescent="0.25">
      <c r="A23" s="75" t="s">
        <v>167</v>
      </c>
      <c r="B23" s="24"/>
      <c r="C23" s="24"/>
      <c r="D23" s="23"/>
      <c r="E23" s="58"/>
      <c r="F23" s="58">
        <v>99</v>
      </c>
      <c r="G23" s="89"/>
      <c r="H23" s="100"/>
      <c r="I23" s="102">
        <v>100</v>
      </c>
      <c r="J23" s="102"/>
      <c r="K23" s="113"/>
      <c r="L23" s="113"/>
      <c r="M23" s="113"/>
      <c r="N23" s="113"/>
      <c r="O23" s="113"/>
      <c r="P23" s="113">
        <v>83</v>
      </c>
      <c r="Q23" s="25">
        <f t="shared" si="0"/>
        <v>282</v>
      </c>
    </row>
    <row r="24" spans="1:20" x14ac:dyDescent="0.25">
      <c r="A24" s="74" t="s">
        <v>235</v>
      </c>
      <c r="B24" s="8"/>
      <c r="C24" s="8"/>
      <c r="D24" s="8"/>
      <c r="E24" s="8"/>
      <c r="F24" s="8"/>
      <c r="G24" s="111"/>
      <c r="H24" s="100"/>
      <c r="I24" s="100"/>
      <c r="J24" s="100"/>
      <c r="K24" s="113">
        <v>100</v>
      </c>
      <c r="L24" s="113"/>
      <c r="M24" s="113"/>
      <c r="N24" s="113">
        <v>99</v>
      </c>
      <c r="O24" s="113"/>
      <c r="P24" s="113">
        <v>82</v>
      </c>
      <c r="Q24" s="25">
        <f t="shared" si="0"/>
        <v>281</v>
      </c>
    </row>
    <row r="25" spans="1:20" x14ac:dyDescent="0.25">
      <c r="A25" s="70" t="s">
        <v>105</v>
      </c>
      <c r="B25" s="24"/>
      <c r="C25" s="24"/>
      <c r="D25" s="23">
        <v>98</v>
      </c>
      <c r="E25" s="58"/>
      <c r="F25" s="58"/>
      <c r="G25" s="89"/>
      <c r="H25" s="100"/>
      <c r="I25" s="100"/>
      <c r="J25" s="100"/>
      <c r="K25" s="113"/>
      <c r="L25" s="113"/>
      <c r="M25" s="113"/>
      <c r="N25" s="113">
        <v>97</v>
      </c>
      <c r="O25" s="113"/>
      <c r="P25" s="113">
        <v>85</v>
      </c>
      <c r="Q25" s="25">
        <f t="shared" si="0"/>
        <v>280</v>
      </c>
    </row>
    <row r="26" spans="1:20" x14ac:dyDescent="0.25">
      <c r="A26" s="70" t="s">
        <v>111</v>
      </c>
      <c r="B26" s="24"/>
      <c r="C26" s="24"/>
      <c r="D26" s="23">
        <v>93</v>
      </c>
      <c r="E26" s="58"/>
      <c r="F26" s="58"/>
      <c r="G26" s="89"/>
      <c r="H26" s="100"/>
      <c r="I26" s="100">
        <v>90</v>
      </c>
      <c r="J26" s="100"/>
      <c r="K26" s="113"/>
      <c r="L26" s="113">
        <v>96</v>
      </c>
      <c r="M26" s="113"/>
      <c r="N26" s="113"/>
      <c r="O26" s="113"/>
      <c r="P26" s="113"/>
      <c r="Q26" s="25">
        <f t="shared" si="0"/>
        <v>279</v>
      </c>
    </row>
    <row r="27" spans="1:20" x14ac:dyDescent="0.25">
      <c r="A27" s="75" t="s">
        <v>212</v>
      </c>
      <c r="B27" s="24"/>
      <c r="C27" s="24"/>
      <c r="D27" s="23"/>
      <c r="E27" s="58"/>
      <c r="F27" s="58"/>
      <c r="G27" s="89"/>
      <c r="H27" s="100"/>
      <c r="I27" s="100">
        <v>92</v>
      </c>
      <c r="J27" s="100"/>
      <c r="K27" s="113"/>
      <c r="L27" s="113"/>
      <c r="M27" s="113">
        <v>94</v>
      </c>
      <c r="N27" s="113"/>
      <c r="O27" s="113"/>
      <c r="P27" s="113">
        <v>93</v>
      </c>
      <c r="Q27" s="25">
        <f t="shared" si="0"/>
        <v>279</v>
      </c>
    </row>
    <row r="28" spans="1:20" x14ac:dyDescent="0.25">
      <c r="A28" s="72" t="s">
        <v>138</v>
      </c>
      <c r="B28" s="24"/>
      <c r="C28" s="24"/>
      <c r="D28" s="23"/>
      <c r="E28" s="58">
        <v>90</v>
      </c>
      <c r="F28" s="58">
        <v>89</v>
      </c>
      <c r="G28" s="89">
        <v>97</v>
      </c>
      <c r="H28" s="100"/>
      <c r="I28" s="100"/>
      <c r="J28" s="100"/>
      <c r="K28" s="113"/>
      <c r="L28" s="113"/>
      <c r="M28" s="113"/>
      <c r="N28" s="113"/>
      <c r="O28" s="113"/>
      <c r="P28" s="113"/>
      <c r="Q28" s="25">
        <f t="shared" si="0"/>
        <v>276</v>
      </c>
    </row>
    <row r="29" spans="1:20" x14ac:dyDescent="0.25">
      <c r="A29" s="70" t="s">
        <v>69</v>
      </c>
      <c r="B29" s="24"/>
      <c r="C29" s="24">
        <v>90</v>
      </c>
      <c r="D29" s="23"/>
      <c r="E29" s="58"/>
      <c r="F29" s="58"/>
      <c r="G29" s="89"/>
      <c r="H29" s="100"/>
      <c r="I29" s="100"/>
      <c r="J29" s="100"/>
      <c r="K29" s="113"/>
      <c r="L29" s="113"/>
      <c r="M29" s="113">
        <v>95</v>
      </c>
      <c r="N29" s="113"/>
      <c r="O29" s="113"/>
      <c r="P29" s="113">
        <v>91</v>
      </c>
      <c r="Q29" s="25">
        <f t="shared" si="0"/>
        <v>276</v>
      </c>
      <c r="R29"/>
      <c r="S29" s="5"/>
      <c r="T29"/>
    </row>
    <row r="30" spans="1:20" x14ac:dyDescent="0.25">
      <c r="A30" s="75" t="s">
        <v>171</v>
      </c>
      <c r="B30" s="24"/>
      <c r="C30" s="24"/>
      <c r="D30" s="23"/>
      <c r="E30" s="58"/>
      <c r="F30" s="58">
        <v>93</v>
      </c>
      <c r="G30" s="89"/>
      <c r="H30" s="100"/>
      <c r="I30" s="100">
        <v>97</v>
      </c>
      <c r="J30" s="100"/>
      <c r="K30" s="113"/>
      <c r="L30" s="113"/>
      <c r="M30" s="113"/>
      <c r="N30" s="113"/>
      <c r="O30" s="113"/>
      <c r="P30" s="113">
        <v>84</v>
      </c>
      <c r="Q30" s="25">
        <f t="shared" si="0"/>
        <v>274</v>
      </c>
      <c r="R30"/>
      <c r="S30" s="5"/>
      <c r="T30"/>
    </row>
    <row r="31" spans="1:20" x14ac:dyDescent="0.25">
      <c r="A31" s="70" t="s">
        <v>72</v>
      </c>
      <c r="B31" s="24"/>
      <c r="C31" s="24">
        <v>92</v>
      </c>
      <c r="D31" s="23"/>
      <c r="E31" s="58">
        <v>91</v>
      </c>
      <c r="F31" s="58"/>
      <c r="G31" s="89"/>
      <c r="H31" s="100"/>
      <c r="I31" s="100">
        <v>83</v>
      </c>
      <c r="J31" s="100"/>
      <c r="K31" s="113"/>
      <c r="L31" s="113"/>
      <c r="M31" s="113"/>
      <c r="N31" s="113"/>
      <c r="O31" s="113"/>
      <c r="P31" s="113"/>
      <c r="Q31" s="25">
        <f t="shared" si="0"/>
        <v>266</v>
      </c>
    </row>
    <row r="32" spans="1:20" x14ac:dyDescent="0.25">
      <c r="A32" s="74" t="s">
        <v>200</v>
      </c>
      <c r="B32" s="33"/>
      <c r="C32" s="33"/>
      <c r="D32" s="33"/>
      <c r="E32" s="33"/>
      <c r="F32" s="33"/>
      <c r="G32" s="103"/>
      <c r="H32" s="100">
        <v>99</v>
      </c>
      <c r="I32" s="100">
        <v>93</v>
      </c>
      <c r="J32" s="100"/>
      <c r="K32" s="113"/>
      <c r="L32" s="113"/>
      <c r="M32" s="113"/>
      <c r="N32" s="113"/>
      <c r="O32" s="113"/>
      <c r="P32" s="113">
        <v>74</v>
      </c>
      <c r="Q32" s="25">
        <f t="shared" si="0"/>
        <v>266</v>
      </c>
    </row>
    <row r="33" spans="1:17" x14ac:dyDescent="0.25">
      <c r="A33" s="75" t="s">
        <v>169</v>
      </c>
      <c r="B33" s="24"/>
      <c r="C33" s="24"/>
      <c r="D33" s="23"/>
      <c r="E33" s="58"/>
      <c r="F33" s="58">
        <v>96</v>
      </c>
      <c r="G33" s="89"/>
      <c r="H33" s="100"/>
      <c r="I33" s="100"/>
      <c r="J33" s="100"/>
      <c r="K33" s="113"/>
      <c r="L33" s="113">
        <v>95</v>
      </c>
      <c r="M33" s="113"/>
      <c r="N33" s="113"/>
      <c r="O33" s="113"/>
      <c r="P33" s="113">
        <v>73</v>
      </c>
      <c r="Q33" s="25">
        <f t="shared" si="0"/>
        <v>264</v>
      </c>
    </row>
    <row r="34" spans="1:17" x14ac:dyDescent="0.25">
      <c r="A34" s="71" t="s">
        <v>50</v>
      </c>
      <c r="B34" s="24">
        <v>97</v>
      </c>
      <c r="C34" s="24"/>
      <c r="D34" s="23"/>
      <c r="E34" s="58">
        <v>86</v>
      </c>
      <c r="F34" s="58"/>
      <c r="G34" s="89"/>
      <c r="H34" s="100"/>
      <c r="I34" s="100"/>
      <c r="J34" s="100"/>
      <c r="K34" s="113"/>
      <c r="L34" s="113"/>
      <c r="M34" s="113"/>
      <c r="N34" s="113"/>
      <c r="O34" s="113"/>
      <c r="P34" s="113">
        <v>78</v>
      </c>
      <c r="Q34" s="25">
        <f t="shared" si="0"/>
        <v>261</v>
      </c>
    </row>
    <row r="35" spans="1:17" x14ac:dyDescent="0.25">
      <c r="A35" s="75" t="s">
        <v>176</v>
      </c>
      <c r="B35" s="24"/>
      <c r="C35" s="24"/>
      <c r="D35" s="23"/>
      <c r="E35" s="58"/>
      <c r="F35" s="58">
        <v>83</v>
      </c>
      <c r="G35" s="89"/>
      <c r="H35" s="100"/>
      <c r="I35" s="100">
        <v>82</v>
      </c>
      <c r="J35" s="100"/>
      <c r="K35" s="113"/>
      <c r="L35" s="113">
        <v>94</v>
      </c>
      <c r="M35" s="113"/>
      <c r="N35" s="113"/>
      <c r="O35" s="113"/>
      <c r="P35" s="113"/>
      <c r="Q35" s="25">
        <f t="shared" si="0"/>
        <v>259</v>
      </c>
    </row>
    <row r="36" spans="1:17" x14ac:dyDescent="0.25">
      <c r="A36" s="70" t="s">
        <v>92</v>
      </c>
      <c r="B36" s="24"/>
      <c r="C36" s="24">
        <v>91</v>
      </c>
      <c r="D36" s="23"/>
      <c r="E36" s="58"/>
      <c r="F36" s="58"/>
      <c r="G36" s="89"/>
      <c r="H36" s="100"/>
      <c r="I36" s="100"/>
      <c r="J36" s="100"/>
      <c r="K36" s="113"/>
      <c r="L36" s="113"/>
      <c r="M36" s="113">
        <v>89</v>
      </c>
      <c r="N36" s="113"/>
      <c r="O36" s="113"/>
      <c r="P36" s="113">
        <v>79</v>
      </c>
      <c r="Q36" s="25">
        <f t="shared" si="0"/>
        <v>259</v>
      </c>
    </row>
    <row r="37" spans="1:17" x14ac:dyDescent="0.25">
      <c r="A37" s="75" t="s">
        <v>178</v>
      </c>
      <c r="B37" s="24"/>
      <c r="C37" s="24"/>
      <c r="D37" s="23"/>
      <c r="E37" s="58"/>
      <c r="F37" s="58">
        <v>81</v>
      </c>
      <c r="G37" s="89"/>
      <c r="H37" s="100">
        <v>96</v>
      </c>
      <c r="I37" s="100">
        <v>78</v>
      </c>
      <c r="J37" s="100"/>
      <c r="K37" s="113"/>
      <c r="L37" s="113"/>
      <c r="M37" s="113"/>
      <c r="N37" s="113"/>
      <c r="O37" s="113"/>
      <c r="P37" s="113"/>
      <c r="Q37" s="25">
        <f t="shared" si="0"/>
        <v>255</v>
      </c>
    </row>
    <row r="38" spans="1:17" x14ac:dyDescent="0.25">
      <c r="A38" s="70" t="s">
        <v>109</v>
      </c>
      <c r="B38" s="24"/>
      <c r="C38" s="24"/>
      <c r="D38" s="23">
        <v>92</v>
      </c>
      <c r="E38" s="58"/>
      <c r="F38" s="58"/>
      <c r="G38" s="89"/>
      <c r="H38" s="100"/>
      <c r="I38" s="100">
        <v>85</v>
      </c>
      <c r="J38" s="100"/>
      <c r="K38" s="113"/>
      <c r="L38" s="113"/>
      <c r="M38" s="113"/>
      <c r="N38" s="113"/>
      <c r="O38" s="113"/>
      <c r="P38" s="113">
        <v>71</v>
      </c>
      <c r="Q38" s="25">
        <f t="shared" si="0"/>
        <v>248</v>
      </c>
    </row>
    <row r="39" spans="1:17" x14ac:dyDescent="0.25">
      <c r="A39" s="71" t="s">
        <v>49</v>
      </c>
      <c r="B39" s="83">
        <v>100</v>
      </c>
      <c r="C39" s="24"/>
      <c r="D39" s="23"/>
      <c r="E39" s="58"/>
      <c r="F39" s="58"/>
      <c r="G39" s="89"/>
      <c r="H39" s="100"/>
      <c r="I39" s="100"/>
      <c r="J39" s="100"/>
      <c r="K39" s="113"/>
      <c r="L39" s="113"/>
      <c r="M39" s="113"/>
      <c r="N39" s="113">
        <v>100</v>
      </c>
      <c r="O39" s="113"/>
      <c r="P39" s="113"/>
      <c r="Q39" s="25">
        <f t="shared" si="0"/>
        <v>200</v>
      </c>
    </row>
    <row r="40" spans="1:17" x14ac:dyDescent="0.25">
      <c r="A40" s="70" t="s">
        <v>106</v>
      </c>
      <c r="B40" s="24"/>
      <c r="C40" s="24"/>
      <c r="D40" s="23">
        <v>96</v>
      </c>
      <c r="E40" s="58"/>
      <c r="F40" s="58"/>
      <c r="G40" s="89"/>
      <c r="H40" s="100"/>
      <c r="I40" s="100"/>
      <c r="J40" s="100"/>
      <c r="K40" s="113"/>
      <c r="L40" s="113"/>
      <c r="M40" s="113"/>
      <c r="N40" s="113">
        <v>95</v>
      </c>
      <c r="O40" s="113"/>
      <c r="P40" s="113"/>
      <c r="Q40" s="25">
        <f t="shared" ref="Q40:Q71" si="1">SUM(B40:P40)</f>
        <v>191</v>
      </c>
    </row>
    <row r="41" spans="1:17" x14ac:dyDescent="0.25">
      <c r="A41" s="73" t="s">
        <v>136</v>
      </c>
      <c r="B41" s="24"/>
      <c r="C41" s="24"/>
      <c r="D41" s="23"/>
      <c r="E41" s="58">
        <v>95</v>
      </c>
      <c r="F41" s="58"/>
      <c r="G41" s="89"/>
      <c r="H41" s="100"/>
      <c r="I41" s="100"/>
      <c r="J41" s="100"/>
      <c r="K41" s="113"/>
      <c r="L41" s="113"/>
      <c r="M41" s="113"/>
      <c r="N41" s="113"/>
      <c r="O41" s="113"/>
      <c r="P41" s="113">
        <v>94</v>
      </c>
      <c r="Q41" s="25">
        <f t="shared" si="1"/>
        <v>189</v>
      </c>
    </row>
    <row r="42" spans="1:17" x14ac:dyDescent="0.25">
      <c r="A42" s="70" t="s">
        <v>70</v>
      </c>
      <c r="B42" s="24"/>
      <c r="C42" s="24">
        <v>89</v>
      </c>
      <c r="D42" s="23"/>
      <c r="E42" s="58"/>
      <c r="F42" s="58">
        <v>98</v>
      </c>
      <c r="G42" s="89"/>
      <c r="H42" s="100"/>
      <c r="I42" s="100"/>
      <c r="J42" s="100"/>
      <c r="K42" s="113"/>
      <c r="L42" s="113"/>
      <c r="M42" s="113"/>
      <c r="N42" s="113"/>
      <c r="O42" s="113"/>
      <c r="P42" s="113"/>
      <c r="Q42" s="25">
        <f t="shared" si="1"/>
        <v>187</v>
      </c>
    </row>
    <row r="43" spans="1:17" x14ac:dyDescent="0.25">
      <c r="A43" s="74" t="s">
        <v>140</v>
      </c>
      <c r="B43" s="24"/>
      <c r="C43" s="24"/>
      <c r="D43" s="23"/>
      <c r="E43" s="58">
        <v>92</v>
      </c>
      <c r="F43" s="58"/>
      <c r="G43" s="89"/>
      <c r="H43" s="100"/>
      <c r="I43" s="100"/>
      <c r="J43" s="100"/>
      <c r="K43" s="113"/>
      <c r="L43" s="113"/>
      <c r="M43" s="113">
        <v>93</v>
      </c>
      <c r="N43" s="113"/>
      <c r="O43" s="113"/>
      <c r="P43" s="113"/>
      <c r="Q43" s="25">
        <f t="shared" si="1"/>
        <v>185</v>
      </c>
    </row>
    <row r="44" spans="1:17" x14ac:dyDescent="0.25">
      <c r="A44" s="70" t="s">
        <v>74</v>
      </c>
      <c r="B44" s="24"/>
      <c r="C44" s="24">
        <v>87</v>
      </c>
      <c r="D44" s="23">
        <v>97</v>
      </c>
      <c r="E44" s="58"/>
      <c r="F44" s="58"/>
      <c r="G44" s="89"/>
      <c r="H44" s="100"/>
      <c r="I44" s="100"/>
      <c r="J44" s="100"/>
      <c r="K44" s="113"/>
      <c r="L44" s="113"/>
      <c r="M44" s="113"/>
      <c r="N44" s="113"/>
      <c r="O44" s="113"/>
      <c r="P44" s="113"/>
      <c r="Q44" s="25">
        <f t="shared" si="1"/>
        <v>184</v>
      </c>
    </row>
    <row r="45" spans="1:17" x14ac:dyDescent="0.25">
      <c r="A45" s="72" t="s">
        <v>135</v>
      </c>
      <c r="B45" s="24"/>
      <c r="C45" s="24"/>
      <c r="D45" s="23"/>
      <c r="E45" s="58">
        <v>98</v>
      </c>
      <c r="F45" s="58"/>
      <c r="G45" s="89"/>
      <c r="H45" s="100"/>
      <c r="I45" s="100"/>
      <c r="J45" s="100"/>
      <c r="K45" s="113"/>
      <c r="L45" s="113"/>
      <c r="M45" s="113"/>
      <c r="N45" s="113"/>
      <c r="O45" s="113"/>
      <c r="P45" s="113">
        <v>86</v>
      </c>
      <c r="Q45" s="25">
        <f t="shared" si="1"/>
        <v>184</v>
      </c>
    </row>
    <row r="46" spans="1:17" x14ac:dyDescent="0.25">
      <c r="A46" s="75" t="s">
        <v>209</v>
      </c>
      <c r="B46" s="24"/>
      <c r="C46" s="24"/>
      <c r="D46" s="23"/>
      <c r="E46" s="58"/>
      <c r="F46" s="58"/>
      <c r="G46" s="89"/>
      <c r="H46" s="100"/>
      <c r="I46" s="100">
        <v>96</v>
      </c>
      <c r="J46" s="100"/>
      <c r="K46" s="113"/>
      <c r="L46" s="113"/>
      <c r="M46" s="113"/>
      <c r="N46" s="113"/>
      <c r="O46" s="113"/>
      <c r="P46" s="113">
        <v>88</v>
      </c>
      <c r="Q46" s="25">
        <f t="shared" si="1"/>
        <v>184</v>
      </c>
    </row>
    <row r="47" spans="1:17" x14ac:dyDescent="0.25">
      <c r="A47" s="74" t="s">
        <v>234</v>
      </c>
      <c r="B47" s="24"/>
      <c r="C47" s="24"/>
      <c r="D47" s="23"/>
      <c r="E47" s="58"/>
      <c r="F47" s="58"/>
      <c r="G47" s="89"/>
      <c r="H47" s="100"/>
      <c r="I47" s="100"/>
      <c r="J47" s="100">
        <v>99</v>
      </c>
      <c r="K47" s="113"/>
      <c r="L47" s="113"/>
      <c r="M47" s="113"/>
      <c r="N47" s="113"/>
      <c r="O47" s="113"/>
      <c r="P47" s="113">
        <v>77</v>
      </c>
      <c r="Q47" s="25">
        <f t="shared" si="1"/>
        <v>176</v>
      </c>
    </row>
    <row r="48" spans="1:17" x14ac:dyDescent="0.25">
      <c r="A48" s="151" t="s">
        <v>254</v>
      </c>
      <c r="B48" s="24"/>
      <c r="C48" s="24"/>
      <c r="D48" s="23"/>
      <c r="E48" s="58"/>
      <c r="F48" s="58"/>
      <c r="G48" s="89"/>
      <c r="H48" s="100"/>
      <c r="I48" s="100"/>
      <c r="J48" s="100"/>
      <c r="K48" s="113"/>
      <c r="L48" s="113">
        <v>89</v>
      </c>
      <c r="M48" s="113">
        <v>84</v>
      </c>
      <c r="N48" s="113"/>
      <c r="O48" s="113"/>
      <c r="P48" s="113"/>
      <c r="Q48" s="25">
        <f t="shared" si="1"/>
        <v>173</v>
      </c>
    </row>
    <row r="49" spans="1:17" x14ac:dyDescent="0.25">
      <c r="A49" s="70" t="s">
        <v>119</v>
      </c>
      <c r="B49" s="24"/>
      <c r="C49" s="24"/>
      <c r="D49" s="23">
        <v>87</v>
      </c>
      <c r="E49" s="58"/>
      <c r="F49" s="58"/>
      <c r="G49" s="89"/>
      <c r="H49" s="100"/>
      <c r="I49" s="100"/>
      <c r="J49" s="100"/>
      <c r="K49" s="113"/>
      <c r="L49" s="113"/>
      <c r="M49" s="113"/>
      <c r="N49" s="113"/>
      <c r="O49" s="113"/>
      <c r="P49" s="113">
        <v>76</v>
      </c>
      <c r="Q49" s="25">
        <f t="shared" si="1"/>
        <v>163</v>
      </c>
    </row>
    <row r="50" spans="1:17" x14ac:dyDescent="0.25">
      <c r="A50" s="74" t="s">
        <v>144</v>
      </c>
      <c r="B50" s="24"/>
      <c r="C50" s="24"/>
      <c r="D50" s="23"/>
      <c r="E50" s="58">
        <v>78</v>
      </c>
      <c r="F50" s="58"/>
      <c r="G50" s="89"/>
      <c r="H50" s="100"/>
      <c r="I50" s="100"/>
      <c r="J50" s="100"/>
      <c r="K50" s="113"/>
      <c r="L50" s="113"/>
      <c r="M50" s="113"/>
      <c r="N50" s="113"/>
      <c r="O50" s="113"/>
      <c r="P50" s="113">
        <v>64</v>
      </c>
      <c r="Q50" s="25">
        <f t="shared" si="1"/>
        <v>142</v>
      </c>
    </row>
    <row r="51" spans="1:17" x14ac:dyDescent="0.25">
      <c r="A51" s="74" t="s">
        <v>202</v>
      </c>
      <c r="B51" s="33"/>
      <c r="C51" s="33"/>
      <c r="D51" s="33"/>
      <c r="E51" s="33"/>
      <c r="F51" s="33"/>
      <c r="G51" s="103"/>
      <c r="H51" s="100">
        <v>98</v>
      </c>
      <c r="I51" s="100"/>
      <c r="J51" s="100"/>
      <c r="K51" s="113"/>
      <c r="L51" s="113"/>
      <c r="M51" s="113"/>
      <c r="N51" s="113"/>
      <c r="O51" s="113"/>
      <c r="P51" s="113"/>
      <c r="Q51" s="25">
        <f t="shared" si="1"/>
        <v>98</v>
      </c>
    </row>
    <row r="52" spans="1:17" x14ac:dyDescent="0.25">
      <c r="A52" s="151" t="s">
        <v>147</v>
      </c>
      <c r="B52" s="24"/>
      <c r="C52" s="24"/>
      <c r="D52" s="23"/>
      <c r="E52" s="58"/>
      <c r="F52" s="58"/>
      <c r="G52" s="89"/>
      <c r="H52" s="100"/>
      <c r="I52" s="100"/>
      <c r="J52" s="100"/>
      <c r="K52" s="113"/>
      <c r="L52" s="113"/>
      <c r="M52" s="113">
        <v>96</v>
      </c>
      <c r="N52" s="113"/>
      <c r="O52" s="113"/>
      <c r="P52" s="113"/>
      <c r="Q52" s="25">
        <f t="shared" si="1"/>
        <v>96</v>
      </c>
    </row>
    <row r="53" spans="1:17" x14ac:dyDescent="0.25">
      <c r="A53" s="75" t="s">
        <v>214</v>
      </c>
      <c r="B53" s="24"/>
      <c r="C53" s="24"/>
      <c r="D53" s="23"/>
      <c r="E53" s="58"/>
      <c r="F53" s="58"/>
      <c r="G53" s="89"/>
      <c r="H53" s="100"/>
      <c r="I53" s="100">
        <v>95</v>
      </c>
      <c r="J53" s="100"/>
      <c r="K53" s="113"/>
      <c r="L53" s="113"/>
      <c r="M53" s="113"/>
      <c r="N53" s="113"/>
      <c r="O53" s="113"/>
      <c r="P53" s="113"/>
      <c r="Q53" s="25">
        <f t="shared" si="1"/>
        <v>95</v>
      </c>
    </row>
    <row r="54" spans="1:17" x14ac:dyDescent="0.25">
      <c r="A54" s="72" t="s">
        <v>137</v>
      </c>
      <c r="B54" s="24"/>
      <c r="C54" s="24"/>
      <c r="D54" s="23"/>
      <c r="E54" s="58">
        <v>94</v>
      </c>
      <c r="F54" s="58"/>
      <c r="G54" s="89"/>
      <c r="H54" s="100"/>
      <c r="I54" s="100"/>
      <c r="J54" s="100"/>
      <c r="K54" s="113"/>
      <c r="L54" s="113"/>
      <c r="M54" s="113"/>
      <c r="N54" s="113"/>
      <c r="O54" s="113"/>
      <c r="P54" s="113"/>
      <c r="Q54" s="25">
        <f t="shared" si="1"/>
        <v>94</v>
      </c>
    </row>
    <row r="55" spans="1:17" x14ac:dyDescent="0.25">
      <c r="A55" s="71" t="s">
        <v>170</v>
      </c>
      <c r="B55" s="24"/>
      <c r="C55" s="24"/>
      <c r="D55" s="23"/>
      <c r="E55" s="58"/>
      <c r="F55" s="58">
        <v>94</v>
      </c>
      <c r="G55" s="89"/>
      <c r="H55" s="100"/>
      <c r="I55" s="100"/>
      <c r="J55" s="100"/>
      <c r="K55" s="113"/>
      <c r="L55" s="113"/>
      <c r="M55" s="113"/>
      <c r="N55" s="113"/>
      <c r="O55" s="113"/>
      <c r="P55" s="113"/>
      <c r="Q55" s="25">
        <f t="shared" si="1"/>
        <v>94</v>
      </c>
    </row>
    <row r="56" spans="1:17" x14ac:dyDescent="0.25">
      <c r="A56" s="74" t="s">
        <v>253</v>
      </c>
      <c r="B56" s="24"/>
      <c r="C56" s="24"/>
      <c r="D56" s="23"/>
      <c r="E56" s="58"/>
      <c r="F56" s="58"/>
      <c r="G56" s="89"/>
      <c r="H56" s="100"/>
      <c r="I56" s="100"/>
      <c r="J56" s="100"/>
      <c r="K56" s="113"/>
      <c r="L56" s="113">
        <v>93</v>
      </c>
      <c r="M56" s="113"/>
      <c r="N56" s="113"/>
      <c r="O56" s="113"/>
      <c r="P56" s="113"/>
      <c r="Q56" s="25">
        <f t="shared" si="1"/>
        <v>93</v>
      </c>
    </row>
    <row r="57" spans="1:17" x14ac:dyDescent="0.25">
      <c r="A57" s="74" t="s">
        <v>242</v>
      </c>
      <c r="B57" s="24"/>
      <c r="C57" s="24"/>
      <c r="D57" s="23"/>
      <c r="E57" s="58"/>
      <c r="F57" s="58"/>
      <c r="G57" s="89"/>
      <c r="H57" s="100"/>
      <c r="I57" s="100"/>
      <c r="J57" s="100"/>
      <c r="K57" s="113"/>
      <c r="L57" s="113">
        <v>92</v>
      </c>
      <c r="M57" s="113"/>
      <c r="N57" s="113"/>
      <c r="O57" s="113"/>
      <c r="P57" s="113"/>
      <c r="Q57" s="25">
        <f t="shared" si="1"/>
        <v>92</v>
      </c>
    </row>
    <row r="58" spans="1:17" x14ac:dyDescent="0.25">
      <c r="A58" s="70" t="s">
        <v>117</v>
      </c>
      <c r="B58" s="24"/>
      <c r="C58" s="24"/>
      <c r="D58" s="23">
        <v>91</v>
      </c>
      <c r="E58" s="58"/>
      <c r="F58" s="58"/>
      <c r="G58" s="89"/>
      <c r="H58" s="100"/>
      <c r="I58" s="100"/>
      <c r="J58" s="100"/>
      <c r="K58" s="113"/>
      <c r="L58" s="113"/>
      <c r="M58" s="113"/>
      <c r="N58" s="113"/>
      <c r="O58" s="113"/>
      <c r="P58" s="113"/>
      <c r="Q58" s="25">
        <f t="shared" si="1"/>
        <v>91</v>
      </c>
    </row>
    <row r="59" spans="1:17" x14ac:dyDescent="0.25">
      <c r="A59" s="75" t="s">
        <v>229</v>
      </c>
      <c r="B59" s="24"/>
      <c r="C59" s="24"/>
      <c r="D59" s="23"/>
      <c r="E59" s="58"/>
      <c r="F59" s="58"/>
      <c r="G59" s="89"/>
      <c r="H59" s="100"/>
      <c r="I59" s="100">
        <v>91</v>
      </c>
      <c r="J59" s="100"/>
      <c r="K59" s="113"/>
      <c r="L59" s="113"/>
      <c r="M59" s="113"/>
      <c r="N59" s="113"/>
      <c r="O59" s="113"/>
      <c r="P59" s="113"/>
      <c r="Q59" s="25">
        <f t="shared" si="1"/>
        <v>91</v>
      </c>
    </row>
    <row r="60" spans="1:17" x14ac:dyDescent="0.25">
      <c r="A60" s="33" t="s">
        <v>248</v>
      </c>
      <c r="B60" s="24"/>
      <c r="C60" s="24"/>
      <c r="D60" s="23"/>
      <c r="E60" s="58"/>
      <c r="F60" s="58"/>
      <c r="G60" s="58"/>
      <c r="H60" s="36"/>
      <c r="I60" s="36"/>
      <c r="J60" s="36"/>
      <c r="K60" s="35"/>
      <c r="L60" s="35"/>
      <c r="M60" s="16">
        <v>90</v>
      </c>
      <c r="N60" s="16"/>
      <c r="O60" s="16"/>
      <c r="P60" s="16"/>
      <c r="Q60" s="25">
        <f t="shared" si="1"/>
        <v>90</v>
      </c>
    </row>
    <row r="61" spans="1:17" x14ac:dyDescent="0.25">
      <c r="A61" s="9" t="s">
        <v>110</v>
      </c>
      <c r="B61" s="24"/>
      <c r="C61" s="24"/>
      <c r="D61" s="23">
        <v>89</v>
      </c>
      <c r="E61" s="58"/>
      <c r="F61" s="58"/>
      <c r="G61" s="58"/>
      <c r="H61" s="36"/>
      <c r="I61" s="36"/>
      <c r="J61" s="36"/>
      <c r="K61" s="35"/>
      <c r="L61" s="35"/>
      <c r="M61" s="35"/>
      <c r="N61" s="35"/>
      <c r="O61" s="35"/>
      <c r="P61" s="35"/>
      <c r="Q61" s="25">
        <f t="shared" si="1"/>
        <v>89</v>
      </c>
    </row>
    <row r="62" spans="1:17" x14ac:dyDescent="0.25">
      <c r="A62" s="9" t="s">
        <v>118</v>
      </c>
      <c r="B62" s="24"/>
      <c r="C62" s="24"/>
      <c r="D62" s="23">
        <v>88</v>
      </c>
      <c r="E62" s="58"/>
      <c r="F62" s="58"/>
      <c r="G62" s="58"/>
      <c r="H62" s="36"/>
      <c r="I62" s="36"/>
      <c r="J62" s="36"/>
      <c r="K62" s="35"/>
      <c r="L62" s="35"/>
      <c r="M62" s="35"/>
      <c r="N62" s="35"/>
      <c r="O62" s="35"/>
      <c r="P62" s="35"/>
      <c r="Q62" s="25">
        <f t="shared" si="1"/>
        <v>88</v>
      </c>
    </row>
    <row r="63" spans="1:17" x14ac:dyDescent="0.25">
      <c r="A63" s="16" t="s">
        <v>172</v>
      </c>
      <c r="B63" s="24"/>
      <c r="C63" s="24"/>
      <c r="D63" s="23"/>
      <c r="E63" s="58"/>
      <c r="F63" s="58">
        <v>88</v>
      </c>
      <c r="G63" s="58"/>
      <c r="H63" s="36"/>
      <c r="I63" s="36"/>
      <c r="J63" s="36"/>
      <c r="K63" s="35"/>
      <c r="L63" s="35"/>
      <c r="M63" s="35"/>
      <c r="N63" s="35"/>
      <c r="O63" s="35"/>
      <c r="P63" s="35"/>
      <c r="Q63" s="25">
        <f t="shared" si="1"/>
        <v>88</v>
      </c>
    </row>
    <row r="64" spans="1:17" x14ac:dyDescent="0.25">
      <c r="A64" s="16" t="s">
        <v>173</v>
      </c>
      <c r="B64" s="24"/>
      <c r="C64" s="24"/>
      <c r="D64" s="23"/>
      <c r="E64" s="58"/>
      <c r="F64" s="58">
        <v>87</v>
      </c>
      <c r="G64" s="58"/>
      <c r="H64" s="36"/>
      <c r="I64" s="36"/>
      <c r="J64" s="36"/>
      <c r="K64" s="35"/>
      <c r="L64" s="35"/>
      <c r="M64" s="35"/>
      <c r="N64" s="35"/>
      <c r="O64" s="35"/>
      <c r="P64" s="35"/>
      <c r="Q64" s="25">
        <f t="shared" si="1"/>
        <v>87</v>
      </c>
    </row>
    <row r="65" spans="1:20" x14ac:dyDescent="0.25">
      <c r="A65" s="16" t="s">
        <v>251</v>
      </c>
      <c r="B65" s="24"/>
      <c r="C65" s="24"/>
      <c r="D65" s="23"/>
      <c r="E65" s="58"/>
      <c r="F65" s="58"/>
      <c r="G65" s="58"/>
      <c r="H65" s="36"/>
      <c r="I65" s="36"/>
      <c r="J65" s="36"/>
      <c r="K65" s="35"/>
      <c r="L65" s="35"/>
      <c r="M65" s="16">
        <v>87</v>
      </c>
      <c r="N65" s="16"/>
      <c r="O65" s="16"/>
      <c r="P65" s="16"/>
      <c r="Q65" s="25">
        <f t="shared" si="1"/>
        <v>87</v>
      </c>
    </row>
    <row r="66" spans="1:20" x14ac:dyDescent="0.25">
      <c r="A66" s="16" t="s">
        <v>231</v>
      </c>
      <c r="B66" s="24"/>
      <c r="C66" s="24"/>
      <c r="D66" s="23"/>
      <c r="E66" s="58"/>
      <c r="F66" s="58"/>
      <c r="G66" s="58"/>
      <c r="H66" s="36"/>
      <c r="I66" s="36">
        <v>86</v>
      </c>
      <c r="J66" s="36"/>
      <c r="K66" s="35"/>
      <c r="L66" s="35"/>
      <c r="M66" s="35"/>
      <c r="N66" s="35"/>
      <c r="O66" s="35"/>
      <c r="P66" s="35"/>
      <c r="Q66" s="25">
        <f t="shared" si="1"/>
        <v>86</v>
      </c>
    </row>
    <row r="67" spans="1:20" x14ac:dyDescent="0.25">
      <c r="A67" s="26" t="s">
        <v>139</v>
      </c>
      <c r="B67" s="24"/>
      <c r="C67" s="24"/>
      <c r="D67" s="23"/>
      <c r="E67" s="58">
        <v>85</v>
      </c>
      <c r="F67" s="58"/>
      <c r="G67" s="58"/>
      <c r="H67" s="36"/>
      <c r="I67" s="36"/>
      <c r="J67" s="36"/>
      <c r="K67" s="35"/>
      <c r="L67" s="35"/>
      <c r="M67" s="35"/>
      <c r="N67" s="35"/>
      <c r="O67" s="35"/>
      <c r="P67" s="35"/>
      <c r="Q67" s="25">
        <f t="shared" si="1"/>
        <v>85</v>
      </c>
    </row>
    <row r="68" spans="1:20" x14ac:dyDescent="0.25">
      <c r="A68" s="16" t="s">
        <v>174</v>
      </c>
      <c r="B68" s="24"/>
      <c r="C68" s="24"/>
      <c r="D68" s="23"/>
      <c r="E68" s="58"/>
      <c r="F68" s="58">
        <v>85</v>
      </c>
      <c r="G68" s="58"/>
      <c r="H68" s="36"/>
      <c r="I68" s="36"/>
      <c r="J68" s="36"/>
      <c r="K68" s="35"/>
      <c r="L68" s="35"/>
      <c r="M68" s="35"/>
      <c r="N68" s="35"/>
      <c r="O68" s="35"/>
      <c r="P68" s="35"/>
      <c r="Q68" s="25">
        <f t="shared" si="1"/>
        <v>85</v>
      </c>
    </row>
    <row r="69" spans="1:20" x14ac:dyDescent="0.25">
      <c r="A69" s="9" t="s">
        <v>78</v>
      </c>
      <c r="B69" s="24"/>
      <c r="C69" s="24">
        <v>84</v>
      </c>
      <c r="D69" s="23"/>
      <c r="E69" s="58"/>
      <c r="F69" s="58"/>
      <c r="G69" s="58"/>
      <c r="H69" s="36"/>
      <c r="I69" s="36"/>
      <c r="J69" s="36"/>
      <c r="K69" s="35"/>
      <c r="L69" s="35"/>
      <c r="M69" s="35"/>
      <c r="N69" s="35"/>
      <c r="O69" s="35"/>
      <c r="P69" s="35"/>
      <c r="Q69" s="25">
        <f t="shared" si="1"/>
        <v>84</v>
      </c>
    </row>
    <row r="70" spans="1:20" x14ac:dyDescent="0.25">
      <c r="A70" s="28" t="s">
        <v>141</v>
      </c>
      <c r="B70" s="24"/>
      <c r="C70" s="24"/>
      <c r="D70" s="23"/>
      <c r="E70" s="58">
        <v>84</v>
      </c>
      <c r="F70" s="58"/>
      <c r="G70" s="58"/>
      <c r="H70" s="36"/>
      <c r="I70" s="36"/>
      <c r="J70" s="36"/>
      <c r="K70" s="35"/>
      <c r="L70" s="35"/>
      <c r="M70" s="35"/>
      <c r="N70" s="35"/>
      <c r="O70" s="35"/>
      <c r="P70" s="35"/>
      <c r="Q70" s="25">
        <f t="shared" si="1"/>
        <v>84</v>
      </c>
    </row>
    <row r="71" spans="1:20" x14ac:dyDescent="0.25">
      <c r="A71" s="16" t="s">
        <v>217</v>
      </c>
      <c r="B71" s="24"/>
      <c r="C71" s="24"/>
      <c r="D71" s="23"/>
      <c r="E71" s="58"/>
      <c r="F71" s="58"/>
      <c r="G71" s="58"/>
      <c r="H71" s="36"/>
      <c r="I71" s="36">
        <v>84</v>
      </c>
      <c r="J71" s="36"/>
      <c r="K71" s="35"/>
      <c r="L71" s="35"/>
      <c r="M71" s="35"/>
      <c r="N71" s="35"/>
      <c r="O71" s="35"/>
      <c r="P71" s="35"/>
      <c r="Q71" s="25">
        <f t="shared" si="1"/>
        <v>84</v>
      </c>
    </row>
    <row r="72" spans="1:20" x14ac:dyDescent="0.25">
      <c r="A72" s="16" t="s">
        <v>177</v>
      </c>
      <c r="B72" s="24"/>
      <c r="C72" s="24"/>
      <c r="D72" s="23"/>
      <c r="E72" s="58"/>
      <c r="F72" s="58">
        <v>82</v>
      </c>
      <c r="G72" s="58"/>
      <c r="H72" s="36"/>
      <c r="I72" s="36"/>
      <c r="J72" s="36"/>
      <c r="K72" s="35"/>
      <c r="L72" s="35"/>
      <c r="M72" s="35"/>
      <c r="N72" s="35"/>
      <c r="O72" s="35"/>
      <c r="P72" s="35"/>
      <c r="Q72" s="25">
        <f t="shared" ref="Q72:Q84" si="2">SUM(B72:P72)</f>
        <v>82</v>
      </c>
      <c r="S72" s="132"/>
    </row>
    <row r="73" spans="1:20" x14ac:dyDescent="0.25">
      <c r="A73" s="28" t="s">
        <v>142</v>
      </c>
      <c r="B73" s="24"/>
      <c r="C73" s="24"/>
      <c r="D73" s="23"/>
      <c r="E73" s="58">
        <v>81</v>
      </c>
      <c r="F73" s="58"/>
      <c r="G73" s="58"/>
      <c r="H73" s="36"/>
      <c r="I73" s="36"/>
      <c r="J73" s="36"/>
      <c r="K73" s="35"/>
      <c r="L73" s="35"/>
      <c r="M73" s="35"/>
      <c r="N73" s="35"/>
      <c r="O73" s="35"/>
      <c r="P73" s="35"/>
      <c r="Q73" s="25">
        <f t="shared" si="2"/>
        <v>81</v>
      </c>
      <c r="S73" s="132"/>
    </row>
    <row r="74" spans="1:20" x14ac:dyDescent="0.25">
      <c r="A74" s="16" t="s">
        <v>222</v>
      </c>
      <c r="B74" s="24"/>
      <c r="C74" s="24"/>
      <c r="D74" s="23"/>
      <c r="E74" s="58"/>
      <c r="F74" s="58"/>
      <c r="G74" s="58"/>
      <c r="H74" s="36"/>
      <c r="I74" s="36">
        <v>81</v>
      </c>
      <c r="J74" s="36"/>
      <c r="K74" s="35"/>
      <c r="L74" s="35"/>
      <c r="M74" s="35"/>
      <c r="N74" s="35"/>
      <c r="O74" s="35"/>
      <c r="P74" s="35"/>
      <c r="Q74" s="25">
        <f t="shared" si="2"/>
        <v>81</v>
      </c>
      <c r="S74" s="132"/>
    </row>
    <row r="75" spans="1:20" x14ac:dyDescent="0.25">
      <c r="A75" s="28" t="s">
        <v>145</v>
      </c>
      <c r="B75" s="24"/>
      <c r="C75" s="24"/>
      <c r="D75" s="23"/>
      <c r="E75" s="58">
        <v>80</v>
      </c>
      <c r="F75" s="58"/>
      <c r="G75" s="58"/>
      <c r="H75" s="36"/>
      <c r="I75" s="36"/>
      <c r="J75" s="36"/>
      <c r="K75" s="35"/>
      <c r="L75" s="35"/>
      <c r="M75" s="35"/>
      <c r="N75" s="35"/>
      <c r="O75" s="35"/>
      <c r="P75" s="35"/>
      <c r="Q75" s="25">
        <f t="shared" si="2"/>
        <v>80</v>
      </c>
      <c r="R75" s="126"/>
      <c r="S75" s="132"/>
      <c r="T75"/>
    </row>
    <row r="76" spans="1:20" x14ac:dyDescent="0.25">
      <c r="A76" s="16" t="s">
        <v>179</v>
      </c>
      <c r="B76" s="24"/>
      <c r="C76" s="24"/>
      <c r="D76" s="23"/>
      <c r="E76" s="58"/>
      <c r="F76" s="58">
        <v>80</v>
      </c>
      <c r="G76" s="58"/>
      <c r="H76" s="36"/>
      <c r="I76" s="36"/>
      <c r="J76" s="36"/>
      <c r="K76" s="35"/>
      <c r="L76" s="35"/>
      <c r="M76" s="35"/>
      <c r="N76" s="35"/>
      <c r="O76" s="35"/>
      <c r="P76" s="35"/>
      <c r="Q76" s="25">
        <f t="shared" si="2"/>
        <v>80</v>
      </c>
      <c r="S76" s="18">
        <v>0.72401124814480589</v>
      </c>
    </row>
    <row r="77" spans="1:20" x14ac:dyDescent="0.25">
      <c r="A77" s="16" t="s">
        <v>223</v>
      </c>
      <c r="B77" s="24"/>
      <c r="C77" s="24"/>
      <c r="D77" s="23"/>
      <c r="E77" s="58"/>
      <c r="F77" s="58"/>
      <c r="G77" s="58"/>
      <c r="H77" s="36"/>
      <c r="I77" s="36">
        <v>80</v>
      </c>
      <c r="J77" s="36"/>
      <c r="K77" s="35"/>
      <c r="L77" s="35"/>
      <c r="M77" s="35"/>
      <c r="N77" s="35"/>
      <c r="O77" s="35"/>
      <c r="P77" s="35"/>
      <c r="Q77" s="25">
        <f t="shared" si="2"/>
        <v>80</v>
      </c>
      <c r="R77" s="33"/>
      <c r="S77" s="18"/>
      <c r="T77" s="16"/>
    </row>
    <row r="78" spans="1:20" x14ac:dyDescent="0.25">
      <c r="A78" s="28" t="s">
        <v>143</v>
      </c>
      <c r="B78" s="24"/>
      <c r="C78" s="24"/>
      <c r="D78" s="23"/>
      <c r="E78" s="58">
        <v>79</v>
      </c>
      <c r="F78" s="58"/>
      <c r="G78" s="58"/>
      <c r="H78" s="36"/>
      <c r="I78" s="36"/>
      <c r="J78" s="36"/>
      <c r="K78" s="35"/>
      <c r="L78" s="35"/>
      <c r="M78" s="35"/>
      <c r="N78" s="35"/>
      <c r="O78" s="35"/>
      <c r="P78" s="35"/>
      <c r="Q78" s="25">
        <f t="shared" si="2"/>
        <v>79</v>
      </c>
      <c r="R78" s="33"/>
      <c r="S78" s="18"/>
      <c r="T78" s="16"/>
    </row>
    <row r="79" spans="1:20" x14ac:dyDescent="0.25">
      <c r="A79" s="16" t="s">
        <v>218</v>
      </c>
      <c r="B79" s="33"/>
      <c r="C79" s="33"/>
      <c r="D79" s="33"/>
      <c r="E79" s="33"/>
      <c r="F79" s="33"/>
      <c r="G79" s="33"/>
      <c r="H79" s="36"/>
      <c r="I79" s="36">
        <v>79</v>
      </c>
      <c r="J79" s="36"/>
      <c r="K79" s="35"/>
      <c r="L79" s="35"/>
      <c r="M79" s="35"/>
      <c r="N79" s="35"/>
      <c r="O79" s="35"/>
      <c r="P79" s="35"/>
      <c r="Q79" s="25">
        <f t="shared" si="2"/>
        <v>79</v>
      </c>
      <c r="S79" s="18">
        <v>0.660071062023456</v>
      </c>
    </row>
    <row r="80" spans="1:20" x14ac:dyDescent="0.25">
      <c r="A80" s="152" t="s">
        <v>147</v>
      </c>
      <c r="B80" s="146"/>
      <c r="C80" s="146"/>
      <c r="D80" s="118"/>
      <c r="E80" s="134">
        <v>77</v>
      </c>
      <c r="F80" s="134"/>
      <c r="G80" s="136"/>
      <c r="H80" s="137"/>
      <c r="I80" s="137"/>
      <c r="J80" s="137"/>
      <c r="K80" s="138"/>
      <c r="L80" s="138"/>
      <c r="M80" s="138"/>
      <c r="N80" s="138"/>
      <c r="O80" s="138"/>
      <c r="P80" s="138"/>
      <c r="Q80" s="25">
        <f t="shared" si="2"/>
        <v>77</v>
      </c>
      <c r="S80" s="147"/>
    </row>
    <row r="81" spans="1:20" x14ac:dyDescent="0.25">
      <c r="A81" s="145" t="s">
        <v>266</v>
      </c>
      <c r="B81" s="146"/>
      <c r="C81" s="146"/>
      <c r="D81" s="118"/>
      <c r="E81" s="134"/>
      <c r="F81" s="134"/>
      <c r="G81" s="136"/>
      <c r="H81" s="137"/>
      <c r="I81" s="137"/>
      <c r="J81" s="137"/>
      <c r="K81" s="138"/>
      <c r="L81" s="138"/>
      <c r="M81" s="138"/>
      <c r="N81" s="138"/>
      <c r="O81" s="138"/>
      <c r="P81" s="138">
        <v>70</v>
      </c>
      <c r="Q81" s="25">
        <f t="shared" si="2"/>
        <v>70</v>
      </c>
      <c r="S81" s="147"/>
    </row>
    <row r="82" spans="1:20" x14ac:dyDescent="0.25">
      <c r="A82" s="145" t="s">
        <v>267</v>
      </c>
      <c r="B82" s="146"/>
      <c r="C82" s="146"/>
      <c r="D82" s="118"/>
      <c r="E82" s="134"/>
      <c r="F82" s="134"/>
      <c r="G82" s="136"/>
      <c r="H82" s="137"/>
      <c r="I82" s="137"/>
      <c r="J82" s="137"/>
      <c r="K82" s="138"/>
      <c r="L82" s="138"/>
      <c r="M82" s="138"/>
      <c r="N82" s="138"/>
      <c r="O82" s="138"/>
      <c r="P82" s="138">
        <v>68</v>
      </c>
      <c r="Q82" s="25">
        <f t="shared" si="2"/>
        <v>68</v>
      </c>
      <c r="S82" s="147"/>
    </row>
    <row r="83" spans="1:20" x14ac:dyDescent="0.25">
      <c r="A83" s="145" t="s">
        <v>261</v>
      </c>
      <c r="B83" s="146"/>
      <c r="C83" s="146"/>
      <c r="D83" s="118"/>
      <c r="E83" s="134"/>
      <c r="F83" s="134"/>
      <c r="G83" s="136"/>
      <c r="H83" s="137"/>
      <c r="I83" s="137"/>
      <c r="J83" s="137"/>
      <c r="K83" s="138"/>
      <c r="L83" s="138"/>
      <c r="M83" s="138"/>
      <c r="N83" s="138"/>
      <c r="O83" s="138"/>
      <c r="P83" s="138">
        <v>66</v>
      </c>
      <c r="Q83" s="25">
        <f t="shared" si="2"/>
        <v>66</v>
      </c>
      <c r="S83" s="147"/>
    </row>
    <row r="84" spans="1:20" x14ac:dyDescent="0.25">
      <c r="A84" s="145" t="s">
        <v>263</v>
      </c>
      <c r="B84" s="146"/>
      <c r="C84" s="146"/>
      <c r="D84" s="118"/>
      <c r="E84" s="134"/>
      <c r="F84" s="134"/>
      <c r="G84" s="136"/>
      <c r="H84" s="137"/>
      <c r="I84" s="137"/>
      <c r="J84" s="137"/>
      <c r="K84" s="138"/>
      <c r="L84" s="138"/>
      <c r="M84" s="138"/>
      <c r="N84" s="138"/>
      <c r="O84" s="138"/>
      <c r="P84" s="138">
        <v>64</v>
      </c>
      <c r="Q84" s="25">
        <f t="shared" si="2"/>
        <v>64</v>
      </c>
      <c r="S84" s="147"/>
    </row>
    <row r="85" spans="1:20" ht="15.75" thickBot="1" x14ac:dyDescent="0.3">
      <c r="A85" s="145"/>
      <c r="B85" s="146"/>
      <c r="C85" s="146"/>
      <c r="D85" s="118"/>
      <c r="E85" s="134"/>
      <c r="F85" s="134"/>
      <c r="G85" s="136"/>
      <c r="H85" s="137"/>
      <c r="I85" s="137"/>
      <c r="J85" s="137"/>
      <c r="K85" s="138"/>
      <c r="L85" s="138"/>
      <c r="M85" s="138"/>
      <c r="N85" s="138"/>
      <c r="O85" s="138"/>
      <c r="P85" s="138"/>
      <c r="Q85" s="167"/>
      <c r="S85" s="147"/>
    </row>
    <row r="86" spans="1:20" x14ac:dyDescent="0.25">
      <c r="A86" s="133" t="s">
        <v>30</v>
      </c>
      <c r="B86" s="134" t="s">
        <v>60</v>
      </c>
      <c r="C86" s="134" t="s">
        <v>61</v>
      </c>
      <c r="D86" s="135" t="s">
        <v>104</v>
      </c>
      <c r="E86" s="134" t="s">
        <v>165</v>
      </c>
      <c r="F86" s="134" t="s">
        <v>188</v>
      </c>
      <c r="G86" s="136" t="s">
        <v>194</v>
      </c>
      <c r="H86" s="137" t="s">
        <v>206</v>
      </c>
      <c r="I86" s="137" t="s">
        <v>221</v>
      </c>
      <c r="J86" s="137" t="s">
        <v>237</v>
      </c>
      <c r="K86" s="138" t="s">
        <v>238</v>
      </c>
      <c r="L86" s="138" t="s">
        <v>240</v>
      </c>
      <c r="M86" s="138" t="s">
        <v>246</v>
      </c>
      <c r="N86" s="138" t="s">
        <v>257</v>
      </c>
      <c r="O86" s="138" t="s">
        <v>258</v>
      </c>
      <c r="P86" s="138" t="s">
        <v>259</v>
      </c>
      <c r="Q86" s="69" t="s">
        <v>62</v>
      </c>
      <c r="R86" s="32" t="s">
        <v>196</v>
      </c>
      <c r="T86"/>
    </row>
    <row r="87" spans="1:20" x14ac:dyDescent="0.25">
      <c r="A87" s="71" t="s">
        <v>52</v>
      </c>
      <c r="B87" s="121">
        <v>99</v>
      </c>
      <c r="C87" s="58"/>
      <c r="D87" s="82">
        <v>97</v>
      </c>
      <c r="E87" s="105">
        <v>99</v>
      </c>
      <c r="F87" s="58"/>
      <c r="G87" s="91">
        <v>100</v>
      </c>
      <c r="H87" s="102">
        <v>99</v>
      </c>
      <c r="I87" s="100">
        <v>97</v>
      </c>
      <c r="J87" s="100"/>
      <c r="K87" s="91">
        <v>100</v>
      </c>
      <c r="L87" s="113">
        <v>98</v>
      </c>
      <c r="M87" s="127">
        <v>99</v>
      </c>
      <c r="N87" s="113">
        <v>98</v>
      </c>
      <c r="O87" s="127">
        <v>99</v>
      </c>
      <c r="P87" s="113">
        <v>97</v>
      </c>
      <c r="Q87" s="25">
        <f>SUM(B87:P87)-P87-N87-I87-L87</f>
        <v>792</v>
      </c>
      <c r="R87" s="81" t="s">
        <v>197</v>
      </c>
      <c r="T87"/>
    </row>
    <row r="88" spans="1:20" x14ac:dyDescent="0.25">
      <c r="A88" s="70" t="s">
        <v>94</v>
      </c>
      <c r="B88" s="58"/>
      <c r="C88" s="83">
        <v>100</v>
      </c>
      <c r="D88" s="36">
        <v>94</v>
      </c>
      <c r="E88" s="105">
        <v>98</v>
      </c>
      <c r="F88" s="83">
        <v>99</v>
      </c>
      <c r="G88" s="89"/>
      <c r="H88" s="102">
        <v>98</v>
      </c>
      <c r="I88" s="127">
        <v>95</v>
      </c>
      <c r="J88" s="102">
        <v>100</v>
      </c>
      <c r="K88" s="113"/>
      <c r="L88" s="113"/>
      <c r="M88" s="127">
        <v>98</v>
      </c>
      <c r="N88" s="113"/>
      <c r="O88" s="127">
        <v>98</v>
      </c>
      <c r="P88" s="113">
        <v>91</v>
      </c>
      <c r="Q88" s="25">
        <f>SUM(B88:P88)-P88-D88</f>
        <v>786</v>
      </c>
      <c r="R88" s="92" t="s">
        <v>199</v>
      </c>
      <c r="T88"/>
    </row>
    <row r="89" spans="1:20" x14ac:dyDescent="0.25">
      <c r="A89" s="70" t="s">
        <v>96</v>
      </c>
      <c r="B89" s="58"/>
      <c r="C89" s="83">
        <v>96</v>
      </c>
      <c r="D89" s="105">
        <v>89</v>
      </c>
      <c r="E89" s="105">
        <v>89</v>
      </c>
      <c r="F89" s="58"/>
      <c r="G89" s="89"/>
      <c r="H89" s="100"/>
      <c r="I89" s="102">
        <v>92</v>
      </c>
      <c r="J89" s="102">
        <v>99</v>
      </c>
      <c r="K89" s="113"/>
      <c r="L89" s="91">
        <v>97</v>
      </c>
      <c r="M89" s="127">
        <v>96</v>
      </c>
      <c r="N89" s="113"/>
      <c r="O89" s="113"/>
      <c r="P89" s="127">
        <v>82</v>
      </c>
      <c r="Q89" s="25">
        <f>SUM(B89:P89)</f>
        <v>740</v>
      </c>
    </row>
    <row r="90" spans="1:20" x14ac:dyDescent="0.25">
      <c r="A90" s="70" t="s">
        <v>103</v>
      </c>
      <c r="B90" s="58"/>
      <c r="C90" s="83">
        <v>90</v>
      </c>
      <c r="D90" s="105">
        <v>85</v>
      </c>
      <c r="E90" s="105">
        <v>81</v>
      </c>
      <c r="F90" s="105">
        <v>86</v>
      </c>
      <c r="G90" s="89"/>
      <c r="H90" s="102">
        <v>95</v>
      </c>
      <c r="I90" s="102">
        <v>89</v>
      </c>
      <c r="J90" s="100"/>
      <c r="K90" s="113"/>
      <c r="L90" s="113"/>
      <c r="M90" s="91">
        <v>89</v>
      </c>
      <c r="N90" s="91"/>
      <c r="O90" s="91"/>
      <c r="P90" s="127">
        <v>80</v>
      </c>
      <c r="Q90" s="25">
        <f>SUM(B90:P90)</f>
        <v>695</v>
      </c>
      <c r="R90" s="33"/>
      <c r="S90" s="124"/>
      <c r="T90" s="33"/>
    </row>
    <row r="91" spans="1:20" x14ac:dyDescent="0.25">
      <c r="A91" s="70" t="s">
        <v>132</v>
      </c>
      <c r="B91" s="58"/>
      <c r="C91" s="58"/>
      <c r="D91" s="36">
        <v>84</v>
      </c>
      <c r="E91" s="58">
        <v>91</v>
      </c>
      <c r="F91" s="58">
        <v>96</v>
      </c>
      <c r="G91" s="89"/>
      <c r="H91" s="100">
        <v>96</v>
      </c>
      <c r="I91" s="100">
        <v>90</v>
      </c>
      <c r="J91" s="100"/>
      <c r="K91" s="113"/>
      <c r="L91" s="113"/>
      <c r="M91" s="113">
        <v>97</v>
      </c>
      <c r="N91" s="113"/>
      <c r="O91" s="113"/>
      <c r="P91" s="113">
        <v>94</v>
      </c>
      <c r="Q91" s="25">
        <f>SUM(B91:P91)</f>
        <v>648</v>
      </c>
      <c r="R91" s="33"/>
      <c r="S91" s="124"/>
      <c r="T91" s="33"/>
    </row>
    <row r="92" spans="1:20" x14ac:dyDescent="0.25">
      <c r="A92" s="70" t="s">
        <v>81</v>
      </c>
      <c r="B92" s="58"/>
      <c r="C92" s="58">
        <v>99</v>
      </c>
      <c r="D92" s="36">
        <v>93</v>
      </c>
      <c r="E92" s="58">
        <v>94</v>
      </c>
      <c r="F92" s="58"/>
      <c r="G92" s="89"/>
      <c r="H92" s="100"/>
      <c r="I92" s="100">
        <v>94</v>
      </c>
      <c r="J92" s="100"/>
      <c r="K92" s="113"/>
      <c r="L92" s="113"/>
      <c r="M92" s="113"/>
      <c r="N92" s="113"/>
      <c r="O92" s="113">
        <v>97</v>
      </c>
      <c r="P92" s="113">
        <v>93</v>
      </c>
      <c r="Q92" s="25">
        <f>SUM(B92:P92)</f>
        <v>570</v>
      </c>
      <c r="R92" s="8"/>
      <c r="T92" s="8"/>
    </row>
    <row r="93" spans="1:20" x14ac:dyDescent="0.25">
      <c r="A93" s="70" t="s">
        <v>130</v>
      </c>
      <c r="B93" s="58"/>
      <c r="C93" s="58"/>
      <c r="D93" s="36">
        <v>88</v>
      </c>
      <c r="E93" s="58">
        <v>78</v>
      </c>
      <c r="F93" s="58"/>
      <c r="G93" s="89"/>
      <c r="H93" s="100"/>
      <c r="I93" s="100">
        <v>87</v>
      </c>
      <c r="J93" s="100"/>
      <c r="K93" s="113"/>
      <c r="L93" s="113">
        <v>95</v>
      </c>
      <c r="M93" s="113">
        <v>94</v>
      </c>
      <c r="N93" s="113"/>
      <c r="O93" s="113"/>
      <c r="P93" s="113">
        <v>87</v>
      </c>
      <c r="Q93" s="25">
        <f>SUM(B93:P93)</f>
        <v>529</v>
      </c>
      <c r="R93" s="54"/>
      <c r="S93" s="124"/>
      <c r="T93" s="56"/>
    </row>
    <row r="94" spans="1:20" x14ac:dyDescent="0.25">
      <c r="A94" s="70" t="s">
        <v>88</v>
      </c>
      <c r="B94" s="58"/>
      <c r="C94" s="58">
        <v>94</v>
      </c>
      <c r="D94" s="36">
        <v>83</v>
      </c>
      <c r="E94" s="58">
        <v>76</v>
      </c>
      <c r="F94" s="58"/>
      <c r="G94" s="89"/>
      <c r="H94" s="100">
        <v>94</v>
      </c>
      <c r="I94" s="100"/>
      <c r="J94" s="100"/>
      <c r="K94" s="113"/>
      <c r="L94" s="113">
        <v>91</v>
      </c>
      <c r="M94" s="113"/>
      <c r="N94" s="113"/>
      <c r="O94" s="113"/>
      <c r="P94" s="113">
        <v>76</v>
      </c>
      <c r="Q94" s="25">
        <f>SUM(B94:P94)</f>
        <v>514</v>
      </c>
    </row>
    <row r="95" spans="1:20" x14ac:dyDescent="0.25">
      <c r="A95" s="70" t="s">
        <v>121</v>
      </c>
      <c r="B95" s="58"/>
      <c r="C95" s="58"/>
      <c r="D95" s="36">
        <v>99</v>
      </c>
      <c r="E95" s="58"/>
      <c r="F95" s="58"/>
      <c r="G95" s="89"/>
      <c r="H95" s="100"/>
      <c r="I95" s="100">
        <v>100</v>
      </c>
      <c r="J95" s="100"/>
      <c r="K95" s="113"/>
      <c r="L95" s="113"/>
      <c r="M95" s="113">
        <v>100</v>
      </c>
      <c r="N95" s="113"/>
      <c r="O95" s="113">
        <v>100</v>
      </c>
      <c r="P95" s="113">
        <v>100</v>
      </c>
      <c r="Q95" s="25">
        <f>SUM(B95:P95)</f>
        <v>499</v>
      </c>
    </row>
    <row r="96" spans="1:20" x14ac:dyDescent="0.25">
      <c r="A96" s="71" t="s">
        <v>54</v>
      </c>
      <c r="B96" s="83">
        <v>100</v>
      </c>
      <c r="C96" s="58"/>
      <c r="D96" s="36">
        <v>96</v>
      </c>
      <c r="E96" s="83">
        <v>100</v>
      </c>
      <c r="F96" s="58"/>
      <c r="G96" s="89"/>
      <c r="H96" s="100"/>
      <c r="I96" s="100"/>
      <c r="J96" s="100"/>
      <c r="K96" s="113"/>
      <c r="L96" s="113"/>
      <c r="M96" s="113"/>
      <c r="N96" s="113">
        <v>100</v>
      </c>
      <c r="O96" s="113"/>
      <c r="P96" s="113">
        <v>96</v>
      </c>
      <c r="Q96" s="25">
        <f>SUM(B96:P96)</f>
        <v>492</v>
      </c>
    </row>
    <row r="97" spans="1:17" x14ac:dyDescent="0.25">
      <c r="A97" s="70" t="s">
        <v>122</v>
      </c>
      <c r="B97" s="58"/>
      <c r="C97" s="58"/>
      <c r="D97" s="36">
        <v>98</v>
      </c>
      <c r="E97" s="58"/>
      <c r="F97" s="83">
        <v>100</v>
      </c>
      <c r="G97" s="89"/>
      <c r="H97" s="100">
        <v>97</v>
      </c>
      <c r="I97" s="100">
        <v>96</v>
      </c>
      <c r="J97" s="100"/>
      <c r="K97" s="113"/>
      <c r="L97" s="113"/>
      <c r="M97" s="113"/>
      <c r="N97" s="113"/>
      <c r="O97" s="113"/>
      <c r="P97" s="113">
        <v>95</v>
      </c>
      <c r="Q97" s="25">
        <f>SUM(B97:P97)</f>
        <v>486</v>
      </c>
    </row>
    <row r="98" spans="1:17" x14ac:dyDescent="0.25">
      <c r="A98" s="75" t="s">
        <v>183</v>
      </c>
      <c r="B98" s="58"/>
      <c r="C98" s="58"/>
      <c r="D98" s="36"/>
      <c r="E98" s="58"/>
      <c r="F98" s="58">
        <v>87</v>
      </c>
      <c r="G98" s="89"/>
      <c r="H98" s="100"/>
      <c r="I98" s="100"/>
      <c r="J98" s="100"/>
      <c r="K98" s="113"/>
      <c r="L98" s="113">
        <v>96</v>
      </c>
      <c r="M98" s="113">
        <v>95</v>
      </c>
      <c r="N98" s="113">
        <v>96</v>
      </c>
      <c r="O98" s="113"/>
      <c r="P98" s="113">
        <v>85</v>
      </c>
      <c r="Q98" s="25">
        <f>SUM(B98:P98)</f>
        <v>459</v>
      </c>
    </row>
    <row r="99" spans="1:17" x14ac:dyDescent="0.25">
      <c r="A99" s="70" t="s">
        <v>128</v>
      </c>
      <c r="B99" s="58"/>
      <c r="C99" s="58"/>
      <c r="D99" s="36">
        <v>91</v>
      </c>
      <c r="E99" s="58">
        <v>85</v>
      </c>
      <c r="F99" s="58"/>
      <c r="G99" s="89"/>
      <c r="H99" s="100"/>
      <c r="I99" s="100"/>
      <c r="J99" s="100"/>
      <c r="K99" s="113"/>
      <c r="L99" s="113">
        <v>94</v>
      </c>
      <c r="M99" s="113">
        <v>90</v>
      </c>
      <c r="N99" s="113"/>
      <c r="O99" s="113"/>
      <c r="P99" s="113">
        <v>86</v>
      </c>
      <c r="Q99" s="25">
        <f>SUM(B99:P99)</f>
        <v>446</v>
      </c>
    </row>
    <row r="100" spans="1:17" x14ac:dyDescent="0.25">
      <c r="A100" s="71" t="s">
        <v>133</v>
      </c>
      <c r="B100" s="58"/>
      <c r="C100" s="58"/>
      <c r="D100" s="36">
        <v>82</v>
      </c>
      <c r="E100" s="58">
        <v>75</v>
      </c>
      <c r="F100" s="58"/>
      <c r="G100" s="89"/>
      <c r="H100" s="100"/>
      <c r="I100" s="100"/>
      <c r="J100" s="100"/>
      <c r="K100" s="113"/>
      <c r="L100" s="113"/>
      <c r="M100" s="113">
        <v>87</v>
      </c>
      <c r="N100" s="113"/>
      <c r="O100" s="113"/>
      <c r="P100" s="113">
        <v>74</v>
      </c>
      <c r="Q100" s="25">
        <f>SUM(B100:P100)</f>
        <v>318</v>
      </c>
    </row>
    <row r="101" spans="1:17" x14ac:dyDescent="0.25">
      <c r="A101" s="75" t="s">
        <v>211</v>
      </c>
      <c r="B101" s="58"/>
      <c r="C101" s="58"/>
      <c r="D101" s="36"/>
      <c r="E101" s="76"/>
      <c r="F101" s="76"/>
      <c r="G101" s="90"/>
      <c r="H101" s="101"/>
      <c r="I101" s="100">
        <v>99</v>
      </c>
      <c r="J101" s="100"/>
      <c r="K101" s="113"/>
      <c r="L101" s="113">
        <v>99</v>
      </c>
      <c r="M101" s="113"/>
      <c r="N101" s="113"/>
      <c r="O101" s="113"/>
      <c r="P101" s="113">
        <v>99</v>
      </c>
      <c r="Q101" s="25">
        <f>SUM(B101:P101)</f>
        <v>297</v>
      </c>
    </row>
    <row r="102" spans="1:17" x14ac:dyDescent="0.25">
      <c r="A102" s="71" t="s">
        <v>201</v>
      </c>
      <c r="B102" s="58"/>
      <c r="C102" s="58"/>
      <c r="D102" s="36"/>
      <c r="E102" s="76"/>
      <c r="F102" s="76"/>
      <c r="G102" s="90"/>
      <c r="H102" s="104">
        <v>100</v>
      </c>
      <c r="I102" s="100"/>
      <c r="J102" s="100"/>
      <c r="K102" s="113"/>
      <c r="L102" s="113"/>
      <c r="M102" s="113"/>
      <c r="N102" s="113">
        <v>99</v>
      </c>
      <c r="O102" s="113"/>
      <c r="P102" s="113">
        <v>98</v>
      </c>
      <c r="Q102" s="25">
        <f>SUM(B102:P102)</f>
        <v>297</v>
      </c>
    </row>
    <row r="103" spans="1:17" x14ac:dyDescent="0.25">
      <c r="A103" s="77" t="s">
        <v>162</v>
      </c>
      <c r="B103" s="58"/>
      <c r="C103" s="58"/>
      <c r="D103" s="36"/>
      <c r="E103" s="76">
        <v>97</v>
      </c>
      <c r="F103" s="76">
        <v>97</v>
      </c>
      <c r="G103" s="90"/>
      <c r="H103" s="101"/>
      <c r="I103" s="101">
        <v>98</v>
      </c>
      <c r="J103" s="101"/>
      <c r="K103" s="114"/>
      <c r="L103" s="114"/>
      <c r="M103" s="114"/>
      <c r="N103" s="114"/>
      <c r="O103" s="114"/>
      <c r="P103" s="114"/>
      <c r="Q103" s="25">
        <f>SUM(B103:P103)</f>
        <v>292</v>
      </c>
    </row>
    <row r="104" spans="1:17" x14ac:dyDescent="0.25">
      <c r="A104" s="71" t="s">
        <v>56</v>
      </c>
      <c r="B104" s="58">
        <v>98</v>
      </c>
      <c r="C104" s="58"/>
      <c r="D104" s="36"/>
      <c r="E104" s="58"/>
      <c r="F104" s="58"/>
      <c r="G104" s="89"/>
      <c r="H104" s="100"/>
      <c r="I104" s="100"/>
      <c r="J104" s="100"/>
      <c r="K104" s="113"/>
      <c r="L104" s="113"/>
      <c r="M104" s="113"/>
      <c r="N104" s="113">
        <v>97</v>
      </c>
      <c r="O104" s="113"/>
      <c r="P104" s="113">
        <v>89</v>
      </c>
      <c r="Q104" s="25">
        <f>SUM(B104:P104)</f>
        <v>284</v>
      </c>
    </row>
    <row r="105" spans="1:17" x14ac:dyDescent="0.25">
      <c r="A105" s="78" t="s">
        <v>157</v>
      </c>
      <c r="B105" s="58"/>
      <c r="C105" s="58"/>
      <c r="D105" s="36"/>
      <c r="E105" s="76">
        <v>93</v>
      </c>
      <c r="F105" s="76">
        <v>95</v>
      </c>
      <c r="G105" s="90"/>
      <c r="H105" s="101"/>
      <c r="I105" s="101">
        <v>93</v>
      </c>
      <c r="J105" s="101"/>
      <c r="K105" s="114"/>
      <c r="L105" s="114"/>
      <c r="M105" s="114"/>
      <c r="N105" s="114"/>
      <c r="O105" s="114"/>
      <c r="P105" s="114"/>
      <c r="Q105" s="25">
        <f>SUM(B105:P105)</f>
        <v>281</v>
      </c>
    </row>
    <row r="106" spans="1:17" x14ac:dyDescent="0.25">
      <c r="A106" s="79" t="s">
        <v>127</v>
      </c>
      <c r="B106" s="58"/>
      <c r="C106" s="58"/>
      <c r="D106" s="36">
        <v>92</v>
      </c>
      <c r="E106" s="58"/>
      <c r="F106" s="58">
        <v>94</v>
      </c>
      <c r="G106" s="89"/>
      <c r="H106" s="100"/>
      <c r="I106" s="100"/>
      <c r="J106" s="100"/>
      <c r="K106" s="113"/>
      <c r="L106" s="113"/>
      <c r="M106" s="113">
        <v>93</v>
      </c>
      <c r="N106" s="113"/>
      <c r="O106" s="113"/>
      <c r="P106" s="113"/>
      <c r="Q106" s="25">
        <f>SUM(B106:P106)</f>
        <v>279</v>
      </c>
    </row>
    <row r="107" spans="1:17" x14ac:dyDescent="0.25">
      <c r="A107" s="78" t="s">
        <v>151</v>
      </c>
      <c r="B107" s="58"/>
      <c r="C107" s="58"/>
      <c r="D107" s="36"/>
      <c r="E107" s="76">
        <v>90</v>
      </c>
      <c r="F107" s="76"/>
      <c r="G107" s="90"/>
      <c r="H107" s="101"/>
      <c r="I107" s="101"/>
      <c r="J107" s="101">
        <v>98</v>
      </c>
      <c r="K107" s="114"/>
      <c r="L107" s="114"/>
      <c r="M107" s="114"/>
      <c r="N107" s="114"/>
      <c r="O107" s="114"/>
      <c r="P107" s="114">
        <v>84</v>
      </c>
      <c r="Q107" s="25">
        <f>SUM(B107:P107)</f>
        <v>272</v>
      </c>
    </row>
    <row r="108" spans="1:17" x14ac:dyDescent="0.25">
      <c r="A108" s="70" t="s">
        <v>87</v>
      </c>
      <c r="B108" s="58"/>
      <c r="C108" s="58">
        <v>92</v>
      </c>
      <c r="D108" s="36"/>
      <c r="E108" s="58"/>
      <c r="F108" s="58">
        <v>88</v>
      </c>
      <c r="G108" s="89"/>
      <c r="H108" s="100"/>
      <c r="I108" s="100"/>
      <c r="J108" s="100"/>
      <c r="K108" s="113"/>
      <c r="L108" s="113"/>
      <c r="M108" s="113"/>
      <c r="N108" s="113"/>
      <c r="O108" s="113"/>
      <c r="P108" s="113">
        <v>79</v>
      </c>
      <c r="Q108" s="25">
        <f>SUM(B108:P108)</f>
        <v>259</v>
      </c>
    </row>
    <row r="109" spans="1:17" x14ac:dyDescent="0.25">
      <c r="A109" s="70" t="s">
        <v>126</v>
      </c>
      <c r="B109" s="58"/>
      <c r="C109" s="58"/>
      <c r="D109" s="36">
        <v>86</v>
      </c>
      <c r="E109" s="58">
        <v>79</v>
      </c>
      <c r="F109" s="58"/>
      <c r="G109" s="89"/>
      <c r="H109" s="100"/>
      <c r="I109" s="100"/>
      <c r="J109" s="100"/>
      <c r="K109" s="113"/>
      <c r="L109" s="113">
        <v>93</v>
      </c>
      <c r="M109" s="113"/>
      <c r="N109" s="113"/>
      <c r="O109" s="113"/>
      <c r="P109" s="113"/>
      <c r="Q109" s="25">
        <f>SUM(B109:P109)</f>
        <v>258</v>
      </c>
    </row>
    <row r="110" spans="1:17" x14ac:dyDescent="0.25">
      <c r="A110" s="78" t="s">
        <v>155</v>
      </c>
      <c r="B110" s="58"/>
      <c r="C110" s="58"/>
      <c r="D110" s="36"/>
      <c r="E110" s="76">
        <v>80</v>
      </c>
      <c r="F110" s="76">
        <v>90</v>
      </c>
      <c r="G110" s="90"/>
      <c r="H110" s="101"/>
      <c r="I110" s="101"/>
      <c r="J110" s="101"/>
      <c r="K110" s="114"/>
      <c r="L110" s="114"/>
      <c r="M110" s="114">
        <v>86</v>
      </c>
      <c r="N110" s="114"/>
      <c r="O110" s="114"/>
      <c r="P110" s="114"/>
      <c r="Q110" s="25">
        <f>SUM(B110:P110)</f>
        <v>256</v>
      </c>
    </row>
    <row r="111" spans="1:17" x14ac:dyDescent="0.25">
      <c r="A111" s="70" t="s">
        <v>86</v>
      </c>
      <c r="B111" s="58"/>
      <c r="C111" s="58">
        <v>93</v>
      </c>
      <c r="D111" s="36"/>
      <c r="E111" s="58">
        <v>77</v>
      </c>
      <c r="F111" s="58"/>
      <c r="G111" s="89"/>
      <c r="H111" s="100"/>
      <c r="I111" s="100">
        <v>84</v>
      </c>
      <c r="J111" s="100"/>
      <c r="K111" s="113"/>
      <c r="L111" s="113"/>
      <c r="M111" s="113"/>
      <c r="N111" s="113"/>
      <c r="O111" s="113"/>
      <c r="P111" s="113"/>
      <c r="Q111" s="25">
        <f>SUM(B111:P111)</f>
        <v>254</v>
      </c>
    </row>
    <row r="112" spans="1:17" x14ac:dyDescent="0.25">
      <c r="A112" s="70" t="s">
        <v>134</v>
      </c>
      <c r="B112" s="58"/>
      <c r="C112" s="58"/>
      <c r="D112" s="36">
        <v>80</v>
      </c>
      <c r="E112" s="58"/>
      <c r="F112" s="58">
        <v>83</v>
      </c>
      <c r="G112" s="89"/>
      <c r="H112" s="100"/>
      <c r="I112" s="100"/>
      <c r="J112" s="100"/>
      <c r="K112" s="113"/>
      <c r="L112" s="113"/>
      <c r="M112" s="113"/>
      <c r="N112" s="113"/>
      <c r="O112" s="113"/>
      <c r="P112" s="113">
        <v>75</v>
      </c>
      <c r="Q112" s="25">
        <f>SUM(B112:P112)</f>
        <v>238</v>
      </c>
    </row>
    <row r="113" spans="1:20" x14ac:dyDescent="0.25">
      <c r="A113" s="77" t="s">
        <v>160</v>
      </c>
      <c r="B113" s="58"/>
      <c r="C113" s="58"/>
      <c r="D113" s="36"/>
      <c r="E113" s="76">
        <v>72</v>
      </c>
      <c r="F113" s="76">
        <v>81</v>
      </c>
      <c r="G113" s="90"/>
      <c r="H113" s="101"/>
      <c r="I113" s="101"/>
      <c r="J113" s="101"/>
      <c r="K113" s="114"/>
      <c r="L113" s="114"/>
      <c r="M113" s="114"/>
      <c r="N113" s="114"/>
      <c r="O113" s="114"/>
      <c r="P113" s="114">
        <v>73</v>
      </c>
      <c r="Q113" s="25">
        <f>SUM(B113:P113)</f>
        <v>226</v>
      </c>
    </row>
    <row r="114" spans="1:20" x14ac:dyDescent="0.25">
      <c r="A114" s="71" t="s">
        <v>129</v>
      </c>
      <c r="B114" s="58"/>
      <c r="C114" s="58"/>
      <c r="D114" s="36">
        <v>90</v>
      </c>
      <c r="E114" s="58"/>
      <c r="F114" s="58">
        <v>98</v>
      </c>
      <c r="G114" s="89"/>
      <c r="H114" s="100"/>
      <c r="I114" s="100"/>
      <c r="J114" s="100"/>
      <c r="K114" s="113"/>
      <c r="L114" s="113"/>
      <c r="M114" s="113"/>
      <c r="N114" s="113"/>
      <c r="O114" s="113"/>
      <c r="P114" s="113"/>
      <c r="Q114" s="25">
        <f>SUM(B114:P114)</f>
        <v>188</v>
      </c>
    </row>
    <row r="115" spans="1:20" x14ac:dyDescent="0.25">
      <c r="A115" s="78" t="s">
        <v>152</v>
      </c>
      <c r="B115" s="58"/>
      <c r="C115" s="58"/>
      <c r="D115" s="36"/>
      <c r="E115" s="76">
        <v>95</v>
      </c>
      <c r="F115" s="76"/>
      <c r="G115" s="90"/>
      <c r="H115" s="101"/>
      <c r="I115" s="101"/>
      <c r="J115" s="101"/>
      <c r="K115" s="114"/>
      <c r="L115" s="114"/>
      <c r="M115" s="114"/>
      <c r="N115" s="114"/>
      <c r="O115" s="114"/>
      <c r="P115" s="114">
        <v>92</v>
      </c>
      <c r="Q115" s="25">
        <f>SUM(B115:P115)</f>
        <v>187</v>
      </c>
    </row>
    <row r="116" spans="1:20" x14ac:dyDescent="0.25">
      <c r="A116" s="70" t="s">
        <v>85</v>
      </c>
      <c r="B116" s="58"/>
      <c r="C116" s="58">
        <v>95</v>
      </c>
      <c r="D116" s="36"/>
      <c r="E116" s="58"/>
      <c r="F116" s="58"/>
      <c r="G116" s="89"/>
      <c r="H116" s="100"/>
      <c r="I116" s="100"/>
      <c r="J116" s="100"/>
      <c r="K116" s="113"/>
      <c r="L116" s="113"/>
      <c r="M116" s="113">
        <v>91</v>
      </c>
      <c r="N116" s="113"/>
      <c r="O116" s="113"/>
      <c r="P116" s="113"/>
      <c r="Q116" s="25">
        <f>SUM(B116:P116)</f>
        <v>186</v>
      </c>
    </row>
    <row r="117" spans="1:20" x14ac:dyDescent="0.25">
      <c r="A117" s="70" t="s">
        <v>84</v>
      </c>
      <c r="B117" s="58"/>
      <c r="C117" s="58">
        <v>98</v>
      </c>
      <c r="D117" s="36"/>
      <c r="E117" s="58"/>
      <c r="F117" s="58"/>
      <c r="G117" s="89"/>
      <c r="H117" s="100"/>
      <c r="I117" s="100"/>
      <c r="J117" s="100"/>
      <c r="K117" s="113"/>
      <c r="L117" s="113"/>
      <c r="M117" s="113"/>
      <c r="N117" s="113"/>
      <c r="O117" s="113"/>
      <c r="P117" s="113">
        <v>88</v>
      </c>
      <c r="Q117" s="25">
        <f>SUM(B117:P117)</f>
        <v>186</v>
      </c>
    </row>
    <row r="118" spans="1:20" x14ac:dyDescent="0.25">
      <c r="A118" s="78" t="s">
        <v>148</v>
      </c>
      <c r="B118" s="58"/>
      <c r="C118" s="58"/>
      <c r="D118" s="36"/>
      <c r="E118" s="76">
        <v>96</v>
      </c>
      <c r="F118" s="76"/>
      <c r="G118" s="90"/>
      <c r="H118" s="101"/>
      <c r="I118" s="101"/>
      <c r="J118" s="101"/>
      <c r="K118" s="114"/>
      <c r="L118" s="114"/>
      <c r="M118" s="114"/>
      <c r="N118" s="114"/>
      <c r="O118" s="114"/>
      <c r="P118" s="114">
        <v>90</v>
      </c>
      <c r="Q118" s="25">
        <f>SUM(B118:P118)</f>
        <v>186</v>
      </c>
    </row>
    <row r="119" spans="1:20" x14ac:dyDescent="0.25">
      <c r="A119" s="70" t="s">
        <v>95</v>
      </c>
      <c r="B119" s="58"/>
      <c r="C119" s="58">
        <v>97</v>
      </c>
      <c r="D119" s="36"/>
      <c r="E119" s="58">
        <v>88</v>
      </c>
      <c r="F119" s="58"/>
      <c r="G119" s="89"/>
      <c r="H119" s="100"/>
      <c r="I119" s="100"/>
      <c r="J119" s="100"/>
      <c r="K119" s="113"/>
      <c r="L119" s="113"/>
      <c r="M119" s="113"/>
      <c r="N119" s="113"/>
      <c r="O119" s="113"/>
      <c r="P119" s="113"/>
      <c r="Q119" s="25">
        <f>SUM(B119:P119)</f>
        <v>185</v>
      </c>
    </row>
    <row r="120" spans="1:20" x14ac:dyDescent="0.25">
      <c r="A120" s="71" t="s">
        <v>245</v>
      </c>
      <c r="B120" s="8"/>
      <c r="C120" s="8"/>
      <c r="D120" s="8"/>
      <c r="E120" s="8"/>
      <c r="F120" s="8"/>
      <c r="G120" s="111"/>
      <c r="H120" s="111"/>
      <c r="I120" s="111"/>
      <c r="J120" s="111"/>
      <c r="K120" s="111"/>
      <c r="L120" s="113">
        <v>92</v>
      </c>
      <c r="M120" s="156">
        <v>88</v>
      </c>
      <c r="N120" s="156"/>
      <c r="O120" s="156"/>
      <c r="P120" s="156"/>
      <c r="Q120" s="25">
        <f>SUM(B120:P120)</f>
        <v>180</v>
      </c>
    </row>
    <row r="121" spans="1:20" x14ac:dyDescent="0.25">
      <c r="A121" s="78" t="s">
        <v>154</v>
      </c>
      <c r="B121" s="58"/>
      <c r="C121" s="58"/>
      <c r="D121" s="36"/>
      <c r="E121" s="76">
        <v>83</v>
      </c>
      <c r="F121" s="76">
        <v>92</v>
      </c>
      <c r="G121" s="90"/>
      <c r="H121" s="101"/>
      <c r="I121" s="101"/>
      <c r="J121" s="101"/>
      <c r="K121" s="114"/>
      <c r="L121" s="114"/>
      <c r="M121" s="114"/>
      <c r="N121" s="114"/>
      <c r="O121" s="114"/>
      <c r="P121" s="114"/>
      <c r="Q121" s="25">
        <f>SUM(B121:P121)</f>
        <v>175</v>
      </c>
    </row>
    <row r="122" spans="1:20" x14ac:dyDescent="0.25">
      <c r="A122" s="71" t="s">
        <v>55</v>
      </c>
      <c r="B122" s="58">
        <v>97</v>
      </c>
      <c r="C122" s="58"/>
      <c r="D122" s="36"/>
      <c r="E122" s="58"/>
      <c r="F122" s="58"/>
      <c r="G122" s="89"/>
      <c r="H122" s="100"/>
      <c r="I122" s="100"/>
      <c r="J122" s="100"/>
      <c r="K122" s="113"/>
      <c r="L122" s="113"/>
      <c r="M122" s="113"/>
      <c r="N122" s="113"/>
      <c r="O122" s="113"/>
      <c r="P122" s="113">
        <v>77</v>
      </c>
      <c r="Q122" s="25">
        <f>SUM(B122:P122)</f>
        <v>174</v>
      </c>
    </row>
    <row r="123" spans="1:20" x14ac:dyDescent="0.25">
      <c r="A123" s="75" t="s">
        <v>186</v>
      </c>
      <c r="B123" s="58"/>
      <c r="C123" s="58"/>
      <c r="D123" s="36"/>
      <c r="E123" s="58"/>
      <c r="F123" s="58">
        <v>84</v>
      </c>
      <c r="G123" s="89"/>
      <c r="H123" s="100"/>
      <c r="I123" s="100">
        <v>88</v>
      </c>
      <c r="J123" s="100"/>
      <c r="K123" s="113"/>
      <c r="L123" s="113"/>
      <c r="M123" s="113"/>
      <c r="N123" s="113"/>
      <c r="O123" s="113"/>
      <c r="P123" s="113"/>
      <c r="Q123" s="25">
        <f>SUM(B123:P123)</f>
        <v>172</v>
      </c>
    </row>
    <row r="124" spans="1:20" x14ac:dyDescent="0.25">
      <c r="A124" s="78" t="s">
        <v>158</v>
      </c>
      <c r="B124" s="58"/>
      <c r="C124" s="58"/>
      <c r="D124" s="36"/>
      <c r="E124" s="76">
        <v>84</v>
      </c>
      <c r="F124" s="76"/>
      <c r="G124" s="90"/>
      <c r="H124" s="101"/>
      <c r="I124" s="100">
        <v>83</v>
      </c>
      <c r="J124" s="100"/>
      <c r="K124" s="113"/>
      <c r="L124" s="113"/>
      <c r="M124" s="113"/>
      <c r="N124" s="113"/>
      <c r="O124" s="113"/>
      <c r="P124" s="113"/>
      <c r="Q124" s="25">
        <f>SUM(B124:P124)</f>
        <v>167</v>
      </c>
    </row>
    <row r="125" spans="1:20" x14ac:dyDescent="0.25">
      <c r="A125" s="70" t="s">
        <v>125</v>
      </c>
      <c r="B125" s="58"/>
      <c r="C125" s="58"/>
      <c r="D125" s="36">
        <v>87</v>
      </c>
      <c r="E125" s="58"/>
      <c r="F125" s="58"/>
      <c r="G125" s="89"/>
      <c r="H125" s="100"/>
      <c r="I125" s="100"/>
      <c r="J125" s="100"/>
      <c r="K125" s="113"/>
      <c r="L125" s="113"/>
      <c r="M125" s="113"/>
      <c r="N125" s="113"/>
      <c r="O125" s="113"/>
      <c r="P125" s="113">
        <v>78</v>
      </c>
      <c r="Q125" s="25">
        <f>SUM(B125:P125)</f>
        <v>165</v>
      </c>
    </row>
    <row r="126" spans="1:20" x14ac:dyDescent="0.25">
      <c r="A126" s="70" t="s">
        <v>131</v>
      </c>
      <c r="B126" s="58"/>
      <c r="C126" s="58"/>
      <c r="D126" s="36">
        <v>81</v>
      </c>
      <c r="E126" s="58">
        <v>82</v>
      </c>
      <c r="F126" s="58"/>
      <c r="G126" s="89"/>
      <c r="H126" s="100"/>
      <c r="I126" s="100"/>
      <c r="J126" s="100"/>
      <c r="K126" s="113"/>
      <c r="L126" s="113"/>
      <c r="M126" s="113"/>
      <c r="N126" s="113"/>
      <c r="O126" s="113"/>
      <c r="P126" s="113"/>
      <c r="Q126" s="25">
        <f>SUM(B126:P126)</f>
        <v>163</v>
      </c>
    </row>
    <row r="127" spans="1:20" x14ac:dyDescent="0.25">
      <c r="A127" s="70" t="s">
        <v>89</v>
      </c>
      <c r="B127" s="58"/>
      <c r="C127" s="58">
        <v>91</v>
      </c>
      <c r="D127" s="36"/>
      <c r="E127" s="58"/>
      <c r="F127" s="58"/>
      <c r="G127" s="89"/>
      <c r="H127" s="100"/>
      <c r="I127" s="100"/>
      <c r="J127" s="100"/>
      <c r="K127" s="113"/>
      <c r="L127" s="113"/>
      <c r="M127" s="113"/>
      <c r="N127" s="113"/>
      <c r="O127" s="113"/>
      <c r="P127" s="113">
        <v>72</v>
      </c>
      <c r="Q127" s="25">
        <f>SUM(B127:P127)</f>
        <v>163</v>
      </c>
      <c r="R127" s="53"/>
      <c r="T127" s="131"/>
    </row>
    <row r="128" spans="1:20" x14ac:dyDescent="0.25">
      <c r="A128" s="78" t="s">
        <v>156</v>
      </c>
      <c r="B128" s="58"/>
      <c r="C128" s="58"/>
      <c r="D128" s="36"/>
      <c r="E128" s="76">
        <v>74</v>
      </c>
      <c r="F128" s="76"/>
      <c r="G128" s="90"/>
      <c r="H128" s="101"/>
      <c r="I128" s="101">
        <v>86</v>
      </c>
      <c r="J128" s="101"/>
      <c r="K128" s="114"/>
      <c r="L128" s="114"/>
      <c r="M128" s="114"/>
      <c r="N128" s="114"/>
      <c r="O128" s="114"/>
      <c r="P128" s="114"/>
      <c r="Q128" s="25">
        <f>SUM(B128:P128)</f>
        <v>160</v>
      </c>
    </row>
    <row r="129" spans="1:20" x14ac:dyDescent="0.25">
      <c r="A129" s="70" t="s">
        <v>90</v>
      </c>
      <c r="B129" s="58"/>
      <c r="C129" s="58">
        <v>89</v>
      </c>
      <c r="D129" s="36"/>
      <c r="E129" s="58"/>
      <c r="F129" s="58"/>
      <c r="G129" s="89"/>
      <c r="H129" s="100"/>
      <c r="I129" s="100"/>
      <c r="J129" s="100"/>
      <c r="K129" s="113"/>
      <c r="L129" s="113"/>
      <c r="M129" s="113"/>
      <c r="N129" s="113"/>
      <c r="O129" s="113"/>
      <c r="P129" s="113">
        <v>71</v>
      </c>
      <c r="Q129" s="25">
        <f>SUM(B129:P129)</f>
        <v>160</v>
      </c>
      <c r="R129" s="16"/>
      <c r="T129" s="33"/>
    </row>
    <row r="130" spans="1:20" x14ac:dyDescent="0.25">
      <c r="A130" s="70" t="s">
        <v>120</v>
      </c>
      <c r="B130" s="58"/>
      <c r="C130" s="58"/>
      <c r="D130" s="82">
        <v>100</v>
      </c>
      <c r="E130" s="58"/>
      <c r="F130" s="58"/>
      <c r="G130" s="89"/>
      <c r="H130" s="100"/>
      <c r="I130" s="100"/>
      <c r="J130" s="100"/>
      <c r="K130" s="113"/>
      <c r="L130" s="113"/>
      <c r="M130" s="113"/>
      <c r="N130" s="113"/>
      <c r="O130" s="113"/>
      <c r="P130" s="113"/>
      <c r="Q130" s="25">
        <f>SUM(B130:P130)</f>
        <v>100</v>
      </c>
    </row>
    <row r="131" spans="1:20" x14ac:dyDescent="0.25">
      <c r="A131" s="70" t="s">
        <v>123</v>
      </c>
      <c r="B131" s="58"/>
      <c r="C131" s="58"/>
      <c r="D131" s="36">
        <v>95</v>
      </c>
      <c r="E131" s="58"/>
      <c r="F131" s="58"/>
      <c r="G131" s="89"/>
      <c r="H131" s="100"/>
      <c r="I131" s="100"/>
      <c r="J131" s="100"/>
      <c r="K131" s="113"/>
      <c r="L131" s="113"/>
      <c r="M131" s="113"/>
      <c r="N131" s="113"/>
      <c r="O131" s="113"/>
      <c r="P131" s="113"/>
      <c r="Q131" s="25">
        <f>SUM(B131:P131)</f>
        <v>95</v>
      </c>
      <c r="R131" s="8"/>
      <c r="T131" s="8"/>
    </row>
    <row r="132" spans="1:20" x14ac:dyDescent="0.25">
      <c r="A132" s="75" t="s">
        <v>181</v>
      </c>
      <c r="B132" s="58"/>
      <c r="C132" s="58"/>
      <c r="D132" s="36"/>
      <c r="E132" s="58"/>
      <c r="F132" s="58">
        <v>93</v>
      </c>
      <c r="G132" s="89"/>
      <c r="H132" s="100"/>
      <c r="I132" s="100"/>
      <c r="J132" s="100"/>
      <c r="K132" s="113"/>
      <c r="L132" s="113"/>
      <c r="M132" s="113"/>
      <c r="N132" s="113"/>
      <c r="O132" s="113"/>
      <c r="P132" s="113"/>
      <c r="Q132" s="25">
        <f>SUM(B132:P132)</f>
        <v>93</v>
      </c>
      <c r="R132" s="28"/>
      <c r="S132" s="124"/>
      <c r="T132" s="33"/>
    </row>
    <row r="133" spans="1:20" x14ac:dyDescent="0.25">
      <c r="A133" s="78" t="s">
        <v>149</v>
      </c>
      <c r="B133" s="58"/>
      <c r="C133" s="58"/>
      <c r="D133" s="36"/>
      <c r="E133" s="76">
        <v>92</v>
      </c>
      <c r="F133" s="76"/>
      <c r="G133" s="90"/>
      <c r="H133" s="101"/>
      <c r="I133" s="101"/>
      <c r="J133" s="101"/>
      <c r="K133" s="114"/>
      <c r="L133" s="114"/>
      <c r="M133" s="114"/>
      <c r="N133" s="114"/>
      <c r="O133" s="114"/>
      <c r="P133" s="114"/>
      <c r="Q133" s="25">
        <f>SUM(B133:P133)</f>
        <v>92</v>
      </c>
      <c r="R133" s="8"/>
      <c r="S133" s="124"/>
      <c r="T133" s="8"/>
    </row>
    <row r="134" spans="1:20" x14ac:dyDescent="0.25">
      <c r="A134" s="75" t="s">
        <v>255</v>
      </c>
      <c r="B134" s="8"/>
      <c r="C134" s="8"/>
      <c r="D134" s="8"/>
      <c r="E134" s="8"/>
      <c r="F134" s="8"/>
      <c r="G134" s="111"/>
      <c r="H134" s="111"/>
      <c r="I134" s="111"/>
      <c r="J134" s="111"/>
      <c r="K134" s="111"/>
      <c r="L134" s="111"/>
      <c r="M134" s="157">
        <v>92</v>
      </c>
      <c r="N134" s="157"/>
      <c r="O134" s="157"/>
      <c r="P134" s="157"/>
      <c r="Q134" s="25">
        <f>SUM(B134:P134)</f>
        <v>92</v>
      </c>
      <c r="R134" s="16"/>
      <c r="S134" s="124"/>
      <c r="T134" s="33"/>
    </row>
    <row r="135" spans="1:20" x14ac:dyDescent="0.25">
      <c r="A135" s="75" t="s">
        <v>182</v>
      </c>
      <c r="B135" s="58"/>
      <c r="C135" s="58"/>
      <c r="D135" s="36"/>
      <c r="E135" s="58"/>
      <c r="F135" s="58">
        <v>91</v>
      </c>
      <c r="G135" s="89"/>
      <c r="H135" s="100"/>
      <c r="I135" s="100"/>
      <c r="J135" s="100"/>
      <c r="K135" s="113"/>
      <c r="L135" s="113"/>
      <c r="M135" s="113"/>
      <c r="N135" s="113"/>
      <c r="O135" s="113"/>
      <c r="P135" s="113"/>
      <c r="Q135" s="25">
        <f>SUM(B135:P135)</f>
        <v>91</v>
      </c>
      <c r="R135" s="28"/>
      <c r="S135"/>
      <c r="T135" s="45"/>
    </row>
    <row r="136" spans="1:20" x14ac:dyDescent="0.25">
      <c r="A136" s="75" t="s">
        <v>219</v>
      </c>
      <c r="B136" s="58"/>
      <c r="C136" s="58"/>
      <c r="D136" s="36"/>
      <c r="E136" s="76"/>
      <c r="F136" s="76"/>
      <c r="G136" s="90"/>
      <c r="H136" s="101"/>
      <c r="I136" s="100">
        <v>91</v>
      </c>
      <c r="J136" s="100"/>
      <c r="K136" s="113"/>
      <c r="L136" s="113"/>
      <c r="M136" s="113"/>
      <c r="N136" s="113"/>
      <c r="O136" s="113"/>
      <c r="P136" s="113"/>
      <c r="Q136" s="25">
        <f>SUM(B136:P136)</f>
        <v>91</v>
      </c>
      <c r="R136" s="54"/>
      <c r="T136" s="131"/>
    </row>
    <row r="137" spans="1:20" x14ac:dyDescent="0.25">
      <c r="A137" s="161" t="s">
        <v>156</v>
      </c>
      <c r="B137" s="107"/>
      <c r="C137" s="107"/>
      <c r="D137" s="108"/>
      <c r="E137" s="107"/>
      <c r="F137" s="107">
        <v>89</v>
      </c>
      <c r="G137" s="153"/>
      <c r="H137" s="154"/>
      <c r="I137" s="154"/>
      <c r="J137" s="154"/>
      <c r="K137" s="155"/>
      <c r="L137" s="155"/>
      <c r="M137" s="155"/>
      <c r="N137" s="155"/>
      <c r="O137" s="155"/>
      <c r="P137" s="155"/>
      <c r="Q137" s="25">
        <f>SUM(B137:P137)</f>
        <v>89</v>
      </c>
    </row>
    <row r="138" spans="1:20" x14ac:dyDescent="0.25">
      <c r="A138" s="50" t="s">
        <v>159</v>
      </c>
      <c r="B138" s="58"/>
      <c r="C138" s="58"/>
      <c r="D138" s="36"/>
      <c r="E138" s="76">
        <v>87</v>
      </c>
      <c r="F138" s="76"/>
      <c r="G138" s="76"/>
      <c r="H138" s="109"/>
      <c r="I138" s="109"/>
      <c r="J138" s="109"/>
      <c r="K138" s="59"/>
      <c r="L138" s="114"/>
      <c r="M138" s="114"/>
      <c r="N138" s="114"/>
      <c r="O138" s="114"/>
      <c r="P138" s="114"/>
      <c r="Q138" s="25">
        <f>SUM(B138:P138)</f>
        <v>87</v>
      </c>
    </row>
    <row r="139" spans="1:20" x14ac:dyDescent="0.25">
      <c r="A139" s="45" t="s">
        <v>153</v>
      </c>
      <c r="B139" s="58"/>
      <c r="C139" s="58"/>
      <c r="D139" s="36"/>
      <c r="E139" s="76">
        <v>86</v>
      </c>
      <c r="F139" s="76"/>
      <c r="G139" s="76"/>
      <c r="H139" s="109"/>
      <c r="I139" s="109"/>
      <c r="J139" s="109"/>
      <c r="K139" s="59"/>
      <c r="L139" s="114"/>
      <c r="M139" s="114"/>
      <c r="N139" s="114"/>
      <c r="O139" s="114"/>
      <c r="P139" s="114"/>
      <c r="Q139" s="25">
        <f>SUM(B139:P139)</f>
        <v>86</v>
      </c>
    </row>
    <row r="140" spans="1:20" x14ac:dyDescent="0.25">
      <c r="A140" s="16" t="s">
        <v>187</v>
      </c>
      <c r="B140" s="58"/>
      <c r="C140" s="58"/>
      <c r="D140" s="36"/>
      <c r="E140" s="58"/>
      <c r="F140" s="58">
        <v>85</v>
      </c>
      <c r="G140" s="58"/>
      <c r="H140" s="36"/>
      <c r="I140" s="36"/>
      <c r="J140" s="36"/>
      <c r="K140" s="35"/>
      <c r="L140" s="113"/>
      <c r="M140" s="113"/>
      <c r="N140" s="113"/>
      <c r="O140" s="113"/>
      <c r="P140" s="113"/>
      <c r="Q140" s="25">
        <f>SUM(B140:P140)</f>
        <v>85</v>
      </c>
    </row>
    <row r="141" spans="1:20" x14ac:dyDescent="0.25">
      <c r="A141" s="16" t="s">
        <v>220</v>
      </c>
      <c r="B141" s="58"/>
      <c r="C141" s="58"/>
      <c r="D141" s="36"/>
      <c r="E141" s="76"/>
      <c r="F141" s="76"/>
      <c r="G141" s="76"/>
      <c r="H141" s="109"/>
      <c r="I141" s="36">
        <v>85</v>
      </c>
      <c r="J141" s="36"/>
      <c r="K141" s="35"/>
      <c r="L141" s="113"/>
      <c r="M141" s="113"/>
      <c r="N141" s="113"/>
      <c r="O141" s="113"/>
      <c r="P141" s="113"/>
      <c r="Q141" s="25">
        <f>SUM(B141:P141)</f>
        <v>85</v>
      </c>
    </row>
    <row r="142" spans="1:20" x14ac:dyDescent="0.25">
      <c r="A142" s="16" t="s">
        <v>256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40">
        <v>85</v>
      </c>
      <c r="N142" s="140"/>
      <c r="O142" s="140"/>
      <c r="P142" s="140"/>
      <c r="Q142" s="25">
        <f>SUM(B142:P142)</f>
        <v>85</v>
      </c>
    </row>
    <row r="143" spans="1:20" x14ac:dyDescent="0.25">
      <c r="A143" s="8" t="s">
        <v>264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>
        <v>83</v>
      </c>
      <c r="Q143" s="25">
        <f>SUM(B143:P143)</f>
        <v>83</v>
      </c>
    </row>
    <row r="144" spans="1:20" x14ac:dyDescent="0.25">
      <c r="A144" s="16" t="s">
        <v>185</v>
      </c>
      <c r="B144" s="58"/>
      <c r="C144" s="58"/>
      <c r="D144" s="36"/>
      <c r="E144" s="58"/>
      <c r="F144" s="58">
        <v>82</v>
      </c>
      <c r="G144" s="58"/>
      <c r="H144" s="36"/>
      <c r="I144" s="36"/>
      <c r="J144" s="36"/>
      <c r="K144" s="35"/>
      <c r="L144" s="35"/>
      <c r="M144" s="35"/>
      <c r="N144" s="35"/>
      <c r="O144" s="35"/>
      <c r="P144" s="35"/>
      <c r="Q144" s="25">
        <f>SUM(B144:P144)</f>
        <v>82</v>
      </c>
    </row>
    <row r="145" spans="1:17" x14ac:dyDescent="0.25">
      <c r="A145" s="144" t="s">
        <v>265</v>
      </c>
      <c r="P145" s="7">
        <v>81</v>
      </c>
      <c r="Q145" s="25">
        <f>SUM(B145:P145)</f>
        <v>81</v>
      </c>
    </row>
    <row r="146" spans="1:17" x14ac:dyDescent="0.25">
      <c r="A146" s="162" t="s">
        <v>161</v>
      </c>
      <c r="B146" s="163"/>
      <c r="C146" s="163"/>
      <c r="D146" s="164"/>
      <c r="E146" s="165">
        <v>73</v>
      </c>
      <c r="F146" s="165"/>
      <c r="G146" s="165"/>
      <c r="H146" s="166"/>
      <c r="I146" s="166"/>
      <c r="J146" s="166"/>
      <c r="K146" s="149"/>
      <c r="L146" s="149"/>
      <c r="M146" s="149"/>
      <c r="N146" s="149"/>
      <c r="O146" s="149"/>
      <c r="P146" s="149"/>
      <c r="Q146" s="25">
        <f>SUM(B146:P146)</f>
        <v>73</v>
      </c>
    </row>
  </sheetData>
  <autoFilter ref="M1:M144"/>
  <sortState ref="A86:T145">
    <sortCondition descending="1" ref="Q86:Q145"/>
  </sortState>
  <mergeCells count="1">
    <mergeCell ref="B2:Q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"/>
  <sheetViews>
    <sheetView topLeftCell="A43" workbookViewId="0">
      <selection activeCell="A87" sqref="A87"/>
    </sheetView>
  </sheetViews>
  <sheetFormatPr defaultColWidth="8.85546875" defaultRowHeight="15" x14ac:dyDescent="0.25"/>
  <cols>
    <col min="1" max="1" width="16.5703125" style="7" customWidth="1"/>
    <col min="2" max="2" width="6.7109375" style="7" customWidth="1"/>
    <col min="3" max="3" width="6.85546875" style="7" customWidth="1"/>
    <col min="4" max="4" width="6.7109375" style="7" customWidth="1"/>
    <col min="5" max="5" width="7.28515625" style="7" customWidth="1"/>
    <col min="6" max="6" width="10.28515625" style="7" customWidth="1"/>
    <col min="7" max="16" width="13.140625" style="7" customWidth="1"/>
    <col min="17" max="17" width="8.85546875" style="7"/>
    <col min="18" max="18" width="11.7109375" style="7" customWidth="1"/>
    <col min="19" max="19" width="14.28515625" style="7" customWidth="1"/>
    <col min="20" max="20" width="0.140625" style="7" customWidth="1"/>
    <col min="21" max="16384" width="8.85546875" style="7"/>
  </cols>
  <sheetData>
    <row r="1" spans="1:21" x14ac:dyDescent="0.25">
      <c r="A1" s="7" t="s">
        <v>59</v>
      </c>
    </row>
    <row r="2" spans="1:21" x14ac:dyDescent="0.25">
      <c r="B2" s="160" t="s">
        <v>29</v>
      </c>
      <c r="C2" s="160"/>
      <c r="D2" s="160"/>
      <c r="E2" s="160"/>
      <c r="F2" s="51"/>
      <c r="G2" s="64"/>
      <c r="H2" s="80"/>
      <c r="I2" s="96"/>
      <c r="J2" s="106"/>
      <c r="K2" s="106"/>
      <c r="L2" s="110"/>
      <c r="M2" s="119"/>
      <c r="N2" s="141"/>
      <c r="O2" s="141"/>
      <c r="P2" s="141"/>
    </row>
    <row r="3" spans="1:21" x14ac:dyDescent="0.25">
      <c r="A3" s="8" t="s">
        <v>30</v>
      </c>
      <c r="B3" s="35" t="s">
        <v>60</v>
      </c>
      <c r="C3" s="35" t="s">
        <v>61</v>
      </c>
      <c r="D3" s="23" t="s">
        <v>104</v>
      </c>
      <c r="E3" s="35" t="s">
        <v>164</v>
      </c>
      <c r="F3" s="35" t="s">
        <v>188</v>
      </c>
      <c r="G3" s="35" t="s">
        <v>194</v>
      </c>
      <c r="H3" s="23" t="s">
        <v>206</v>
      </c>
      <c r="I3" s="23" t="s">
        <v>221</v>
      </c>
      <c r="J3" s="23" t="s">
        <v>237</v>
      </c>
      <c r="K3" s="35" t="s">
        <v>238</v>
      </c>
      <c r="L3" s="23" t="s">
        <v>240</v>
      </c>
      <c r="M3" s="35" t="s">
        <v>246</v>
      </c>
      <c r="N3" s="35" t="s">
        <v>257</v>
      </c>
      <c r="O3" s="35" t="s">
        <v>258</v>
      </c>
      <c r="P3" s="35" t="s">
        <v>259</v>
      </c>
      <c r="Q3" s="25" t="s">
        <v>62</v>
      </c>
      <c r="R3" s="32" t="s">
        <v>198</v>
      </c>
      <c r="S3"/>
      <c r="T3">
        <v>100</v>
      </c>
    </row>
    <row r="4" spans="1:21" x14ac:dyDescent="0.25">
      <c r="A4" s="9" t="s">
        <v>63</v>
      </c>
      <c r="B4" s="60"/>
      <c r="C4" s="83">
        <v>100</v>
      </c>
      <c r="D4" s="82">
        <v>100</v>
      </c>
      <c r="E4" s="105">
        <v>97</v>
      </c>
      <c r="F4" s="105">
        <v>97</v>
      </c>
      <c r="G4" s="35"/>
      <c r="H4" s="23"/>
      <c r="I4" s="105">
        <v>99</v>
      </c>
      <c r="J4" s="23"/>
      <c r="K4" s="35"/>
      <c r="L4" s="82">
        <v>100</v>
      </c>
      <c r="M4" s="83">
        <v>98</v>
      </c>
      <c r="N4" s="83"/>
      <c r="O4" s="105">
        <v>100</v>
      </c>
      <c r="P4" s="35">
        <v>95</v>
      </c>
      <c r="Q4" s="25">
        <f>SUM(B4:O4)</f>
        <v>791</v>
      </c>
      <c r="R4" s="81" t="s">
        <v>195</v>
      </c>
      <c r="S4"/>
      <c r="T4">
        <v>99</v>
      </c>
    </row>
    <row r="5" spans="1:21" x14ac:dyDescent="0.25">
      <c r="A5" s="9" t="s">
        <v>68</v>
      </c>
      <c r="B5" s="60"/>
      <c r="C5" s="83">
        <v>94</v>
      </c>
      <c r="D5" s="23"/>
      <c r="E5" s="83">
        <v>94</v>
      </c>
      <c r="F5" s="35">
        <v>0</v>
      </c>
      <c r="G5" s="35"/>
      <c r="H5" s="82">
        <v>98</v>
      </c>
      <c r="I5" s="23"/>
      <c r="J5" s="82">
        <v>100</v>
      </c>
      <c r="K5" s="35"/>
      <c r="L5" s="105">
        <v>96</v>
      </c>
      <c r="M5" s="105">
        <v>89</v>
      </c>
      <c r="N5" s="105">
        <v>96</v>
      </c>
      <c r="O5" s="35"/>
      <c r="P5" s="105">
        <v>88</v>
      </c>
      <c r="Q5" s="25">
        <f>SUM(B5:P5)</f>
        <v>755</v>
      </c>
      <c r="R5" s="92" t="s">
        <v>199</v>
      </c>
      <c r="S5"/>
      <c r="T5">
        <v>98</v>
      </c>
    </row>
    <row r="6" spans="1:21" x14ac:dyDescent="0.25">
      <c r="A6" s="9" t="s">
        <v>73</v>
      </c>
      <c r="B6" s="60"/>
      <c r="C6" s="83">
        <v>88</v>
      </c>
      <c r="D6" s="105">
        <v>91</v>
      </c>
      <c r="E6" s="105">
        <v>87</v>
      </c>
      <c r="F6" s="83">
        <v>92</v>
      </c>
      <c r="G6" s="35"/>
      <c r="H6" s="82">
        <v>97</v>
      </c>
      <c r="I6" s="35">
        <v>89</v>
      </c>
      <c r="J6" s="82">
        <v>98</v>
      </c>
      <c r="K6" s="35"/>
      <c r="L6" s="23"/>
      <c r="M6" s="105">
        <v>90</v>
      </c>
      <c r="N6" s="105"/>
      <c r="O6" s="105">
        <v>97</v>
      </c>
      <c r="P6" s="35">
        <v>82</v>
      </c>
      <c r="Q6" s="25">
        <f>SUM(B6:M6) +8</f>
        <v>740</v>
      </c>
      <c r="S6"/>
      <c r="T6">
        <v>97</v>
      </c>
    </row>
    <row r="7" spans="1:21" x14ac:dyDescent="0.25">
      <c r="A7" s="9" t="s">
        <v>75</v>
      </c>
      <c r="B7" s="60"/>
      <c r="C7" s="83">
        <v>86</v>
      </c>
      <c r="D7" s="23"/>
      <c r="E7" s="121">
        <v>83</v>
      </c>
      <c r="F7" s="83">
        <v>86</v>
      </c>
      <c r="G7" s="35"/>
      <c r="H7" s="23"/>
      <c r="I7" s="82">
        <v>81</v>
      </c>
      <c r="J7" s="82">
        <v>95</v>
      </c>
      <c r="K7" s="105">
        <v>99</v>
      </c>
      <c r="L7" s="23"/>
      <c r="M7" s="105">
        <v>88</v>
      </c>
      <c r="N7" s="105">
        <v>95</v>
      </c>
      <c r="O7" s="35"/>
      <c r="P7" s="35">
        <v>72</v>
      </c>
      <c r="Q7" s="25">
        <f>SUM(B7:N7)</f>
        <v>713</v>
      </c>
      <c r="T7">
        <v>100</v>
      </c>
    </row>
    <row r="8" spans="1:21" x14ac:dyDescent="0.25">
      <c r="A8" s="9" t="s">
        <v>77</v>
      </c>
      <c r="B8" s="60"/>
      <c r="C8" s="83">
        <v>84</v>
      </c>
      <c r="D8" s="23"/>
      <c r="E8" s="35"/>
      <c r="F8" s="83">
        <v>79</v>
      </c>
      <c r="G8" s="35"/>
      <c r="H8" s="82">
        <v>95</v>
      </c>
      <c r="I8" s="105">
        <v>78</v>
      </c>
      <c r="J8" s="82">
        <v>96</v>
      </c>
      <c r="K8" s="35"/>
      <c r="L8" s="105">
        <v>92</v>
      </c>
      <c r="M8" s="105">
        <v>84</v>
      </c>
      <c r="N8" s="105"/>
      <c r="O8" s="35"/>
      <c r="P8" s="105">
        <v>73</v>
      </c>
      <c r="Q8" s="25">
        <f t="shared" ref="Q8:Q39" si="0">SUM(B8:P8)</f>
        <v>681</v>
      </c>
      <c r="T8">
        <v>99</v>
      </c>
      <c r="U8"/>
    </row>
    <row r="9" spans="1:21" x14ac:dyDescent="0.25">
      <c r="A9" s="9" t="s">
        <v>65</v>
      </c>
      <c r="B9" s="60"/>
      <c r="C9" s="83">
        <v>98</v>
      </c>
      <c r="D9" s="23"/>
      <c r="E9" s="35">
        <v>96</v>
      </c>
      <c r="F9" s="35">
        <v>91</v>
      </c>
      <c r="G9" s="83">
        <v>99</v>
      </c>
      <c r="H9" s="23"/>
      <c r="I9" s="23"/>
      <c r="J9" s="23"/>
      <c r="K9" s="35"/>
      <c r="L9" s="23"/>
      <c r="M9" s="35"/>
      <c r="N9" s="35"/>
      <c r="O9" s="35">
        <v>98</v>
      </c>
      <c r="P9" s="35">
        <v>93</v>
      </c>
      <c r="Q9" s="25">
        <f t="shared" si="0"/>
        <v>575</v>
      </c>
      <c r="T9">
        <v>98</v>
      </c>
    </row>
    <row r="10" spans="1:21" x14ac:dyDescent="0.25">
      <c r="A10" s="26" t="s">
        <v>107</v>
      </c>
      <c r="B10" s="61"/>
      <c r="C10" s="35"/>
      <c r="D10" s="23">
        <v>97</v>
      </c>
      <c r="E10" s="35">
        <v>88</v>
      </c>
      <c r="F10" s="35">
        <v>95</v>
      </c>
      <c r="G10" s="35"/>
      <c r="H10" s="23"/>
      <c r="I10" s="23">
        <v>93</v>
      </c>
      <c r="J10" s="23"/>
      <c r="K10" s="35"/>
      <c r="L10" s="23"/>
      <c r="M10" s="35"/>
      <c r="N10" s="35"/>
      <c r="O10" s="35"/>
      <c r="P10" s="35">
        <v>92</v>
      </c>
      <c r="Q10" s="25">
        <f t="shared" si="0"/>
        <v>465</v>
      </c>
      <c r="T10">
        <v>97</v>
      </c>
    </row>
    <row r="11" spans="1:21" x14ac:dyDescent="0.25">
      <c r="A11" s="28" t="s">
        <v>210</v>
      </c>
      <c r="B11" s="60"/>
      <c r="C11" s="35"/>
      <c r="D11" s="23"/>
      <c r="E11" s="35"/>
      <c r="F11" s="35"/>
      <c r="G11" s="35"/>
      <c r="H11" s="23"/>
      <c r="I11" s="23">
        <v>96</v>
      </c>
      <c r="J11" s="23"/>
      <c r="K11" s="35"/>
      <c r="L11" s="23">
        <v>99</v>
      </c>
      <c r="M11" s="35">
        <v>99</v>
      </c>
      <c r="N11" s="35"/>
      <c r="O11" s="35">
        <v>99</v>
      </c>
      <c r="P11" s="35"/>
      <c r="Q11" s="25">
        <f t="shared" si="0"/>
        <v>393</v>
      </c>
      <c r="T11">
        <v>96</v>
      </c>
    </row>
    <row r="12" spans="1:21" x14ac:dyDescent="0.25">
      <c r="A12" s="9" t="s">
        <v>66</v>
      </c>
      <c r="B12" s="60"/>
      <c r="C12" s="35">
        <v>97</v>
      </c>
      <c r="D12" s="23"/>
      <c r="E12" s="35">
        <v>98</v>
      </c>
      <c r="F12" s="35">
        <v>0</v>
      </c>
      <c r="G12" s="35"/>
      <c r="H12" s="23"/>
      <c r="I12" s="23"/>
      <c r="J12" s="23"/>
      <c r="K12" s="35"/>
      <c r="L12" s="23"/>
      <c r="M12" s="35">
        <v>93</v>
      </c>
      <c r="N12" s="35"/>
      <c r="O12" s="35"/>
      <c r="P12" s="35">
        <v>87</v>
      </c>
      <c r="Q12" s="25">
        <f t="shared" si="0"/>
        <v>375</v>
      </c>
      <c r="T12">
        <v>95</v>
      </c>
    </row>
    <row r="13" spans="1:21" x14ac:dyDescent="0.25">
      <c r="A13" s="9" t="s">
        <v>67</v>
      </c>
      <c r="B13" s="60"/>
      <c r="C13" s="35">
        <v>96</v>
      </c>
      <c r="D13" s="23"/>
      <c r="E13" s="35"/>
      <c r="F13" s="35">
        <v>0</v>
      </c>
      <c r="G13" s="35"/>
      <c r="H13" s="23"/>
      <c r="I13" s="23"/>
      <c r="J13" s="23"/>
      <c r="K13" s="35"/>
      <c r="L13" s="23">
        <v>98</v>
      </c>
      <c r="M13" s="35">
        <v>94</v>
      </c>
      <c r="N13" s="35"/>
      <c r="O13" s="35"/>
      <c r="P13" s="35">
        <v>83</v>
      </c>
      <c r="Q13" s="25">
        <f t="shared" si="0"/>
        <v>371</v>
      </c>
      <c r="T13">
        <v>94</v>
      </c>
    </row>
    <row r="14" spans="1:21" x14ac:dyDescent="0.25">
      <c r="A14" s="9" t="s">
        <v>100</v>
      </c>
      <c r="B14" s="60"/>
      <c r="C14" s="35">
        <v>93</v>
      </c>
      <c r="D14" s="23"/>
      <c r="E14" s="35">
        <v>90</v>
      </c>
      <c r="F14" s="35">
        <v>0</v>
      </c>
      <c r="G14" s="35"/>
      <c r="H14" s="23"/>
      <c r="I14" s="23"/>
      <c r="J14" s="23">
        <v>99</v>
      </c>
      <c r="K14" s="35"/>
      <c r="L14" s="23"/>
      <c r="M14" s="35"/>
      <c r="N14" s="35"/>
      <c r="O14" s="35"/>
      <c r="P14" s="35">
        <v>75</v>
      </c>
      <c r="Q14" s="25">
        <f t="shared" si="0"/>
        <v>357</v>
      </c>
      <c r="T14">
        <v>93</v>
      </c>
    </row>
    <row r="15" spans="1:21" x14ac:dyDescent="0.25">
      <c r="A15" s="28" t="s">
        <v>108</v>
      </c>
      <c r="B15" s="61"/>
      <c r="C15" s="35"/>
      <c r="D15" s="23">
        <v>96</v>
      </c>
      <c r="E15" s="35">
        <v>86</v>
      </c>
      <c r="F15" s="35">
        <v>90</v>
      </c>
      <c r="G15" s="35"/>
      <c r="H15" s="23"/>
      <c r="I15" s="23"/>
      <c r="J15" s="23"/>
      <c r="K15" s="35"/>
      <c r="L15" s="23"/>
      <c r="M15" s="35"/>
      <c r="N15" s="35"/>
      <c r="O15" s="35"/>
      <c r="P15" s="35">
        <v>79</v>
      </c>
      <c r="Q15" s="25">
        <f t="shared" si="0"/>
        <v>351</v>
      </c>
      <c r="T15">
        <v>92</v>
      </c>
    </row>
    <row r="16" spans="1:21" x14ac:dyDescent="0.25">
      <c r="A16" s="28" t="s">
        <v>191</v>
      </c>
      <c r="B16" s="60"/>
      <c r="C16" s="35"/>
      <c r="D16" s="23"/>
      <c r="E16" s="35"/>
      <c r="F16" s="35">
        <v>84</v>
      </c>
      <c r="G16" s="35"/>
      <c r="H16" s="23"/>
      <c r="I16" s="23"/>
      <c r="J16" s="23"/>
      <c r="K16" s="35"/>
      <c r="L16" s="23">
        <v>91</v>
      </c>
      <c r="M16" s="35">
        <v>85</v>
      </c>
      <c r="N16" s="35"/>
      <c r="O16" s="35"/>
      <c r="P16" s="35">
        <v>67</v>
      </c>
      <c r="Q16" s="25">
        <f t="shared" si="0"/>
        <v>327</v>
      </c>
      <c r="T16">
        <v>91</v>
      </c>
    </row>
    <row r="17" spans="1:21" x14ac:dyDescent="0.25">
      <c r="A17" s="28" t="s">
        <v>189</v>
      </c>
      <c r="B17" s="60"/>
      <c r="C17" s="35"/>
      <c r="D17" s="23"/>
      <c r="E17" s="35"/>
      <c r="F17" s="83">
        <v>100</v>
      </c>
      <c r="G17" s="83">
        <v>100</v>
      </c>
      <c r="H17" s="23"/>
      <c r="I17" s="23"/>
      <c r="J17" s="23"/>
      <c r="K17" s="35"/>
      <c r="L17" s="23"/>
      <c r="M17" s="35"/>
      <c r="N17" s="35"/>
      <c r="O17" s="35"/>
      <c r="P17" s="35">
        <v>100</v>
      </c>
      <c r="Q17" s="25">
        <f t="shared" si="0"/>
        <v>300</v>
      </c>
      <c r="R17"/>
      <c r="S17"/>
      <c r="T17">
        <v>90</v>
      </c>
    </row>
    <row r="18" spans="1:21" x14ac:dyDescent="0.25">
      <c r="A18" s="28" t="s">
        <v>208</v>
      </c>
      <c r="B18" s="60"/>
      <c r="C18" s="35"/>
      <c r="D18" s="23"/>
      <c r="E18" s="35"/>
      <c r="F18" s="35">
        <v>99</v>
      </c>
      <c r="G18" s="35"/>
      <c r="H18" s="23"/>
      <c r="I18" s="82">
        <v>100</v>
      </c>
      <c r="J18" s="23"/>
      <c r="K18" s="35"/>
      <c r="L18" s="23"/>
      <c r="M18" s="35"/>
      <c r="N18" s="35"/>
      <c r="O18" s="35"/>
      <c r="P18" s="35">
        <v>98</v>
      </c>
      <c r="Q18" s="25">
        <f t="shared" si="0"/>
        <v>297</v>
      </c>
      <c r="R18"/>
      <c r="S18"/>
      <c r="T18">
        <v>89</v>
      </c>
    </row>
    <row r="19" spans="1:21" x14ac:dyDescent="0.25">
      <c r="A19" s="9" t="s">
        <v>64</v>
      </c>
      <c r="B19" s="60"/>
      <c r="C19" s="35">
        <v>99</v>
      </c>
      <c r="D19" s="23"/>
      <c r="E19" s="35"/>
      <c r="F19" s="35">
        <v>0</v>
      </c>
      <c r="G19" s="35"/>
      <c r="H19" s="23"/>
      <c r="I19" s="23">
        <v>97</v>
      </c>
      <c r="J19" s="23"/>
      <c r="K19" s="35"/>
      <c r="L19" s="23"/>
      <c r="M19" s="35"/>
      <c r="N19" s="35"/>
      <c r="O19" s="35"/>
      <c r="P19" s="35">
        <v>96</v>
      </c>
      <c r="Q19" s="25">
        <f t="shared" si="0"/>
        <v>292</v>
      </c>
      <c r="T19">
        <v>88</v>
      </c>
    </row>
    <row r="20" spans="1:21" x14ac:dyDescent="0.25">
      <c r="A20" s="9" t="s">
        <v>105</v>
      </c>
      <c r="B20" s="60"/>
      <c r="C20" s="35"/>
      <c r="D20" s="23">
        <v>99</v>
      </c>
      <c r="E20" s="35"/>
      <c r="F20" s="35">
        <v>0</v>
      </c>
      <c r="G20" s="35"/>
      <c r="H20" s="23"/>
      <c r="I20" s="23"/>
      <c r="J20" s="23"/>
      <c r="K20" s="35"/>
      <c r="L20" s="23"/>
      <c r="M20" s="35"/>
      <c r="N20" s="35">
        <v>99</v>
      </c>
      <c r="O20" s="35"/>
      <c r="P20" s="35">
        <v>90</v>
      </c>
      <c r="Q20" s="25">
        <f t="shared" si="0"/>
        <v>288</v>
      </c>
      <c r="R20"/>
      <c r="S20"/>
      <c r="T20">
        <v>87</v>
      </c>
    </row>
    <row r="21" spans="1:21" x14ac:dyDescent="0.25">
      <c r="A21" s="8" t="s">
        <v>53</v>
      </c>
      <c r="B21" s="35">
        <v>98</v>
      </c>
      <c r="C21" s="35"/>
      <c r="D21" s="23"/>
      <c r="E21" s="35">
        <v>84</v>
      </c>
      <c r="F21" s="35">
        <v>0</v>
      </c>
      <c r="G21" s="35">
        <v>97</v>
      </c>
      <c r="H21" s="23"/>
      <c r="I21" s="23"/>
      <c r="J21" s="23"/>
      <c r="K21" s="35"/>
      <c r="L21" s="23"/>
      <c r="M21" s="35"/>
      <c r="N21" s="35"/>
      <c r="O21" s="35"/>
      <c r="P21" s="35"/>
      <c r="Q21" s="25">
        <f t="shared" si="0"/>
        <v>279</v>
      </c>
    </row>
    <row r="22" spans="1:21" x14ac:dyDescent="0.25">
      <c r="A22" s="9" t="s">
        <v>69</v>
      </c>
      <c r="B22" s="60"/>
      <c r="C22" s="35">
        <v>92</v>
      </c>
      <c r="D22" s="23"/>
      <c r="E22" s="35"/>
      <c r="F22" s="35">
        <v>0</v>
      </c>
      <c r="G22" s="35"/>
      <c r="H22" s="23"/>
      <c r="I22" s="23"/>
      <c r="J22" s="23"/>
      <c r="K22" s="35"/>
      <c r="L22" s="23"/>
      <c r="M22" s="35">
        <v>96</v>
      </c>
      <c r="N22" s="35"/>
      <c r="O22" s="35"/>
      <c r="P22" s="35">
        <v>91</v>
      </c>
      <c r="Q22" s="25">
        <f t="shared" si="0"/>
        <v>279</v>
      </c>
      <c r="S22"/>
      <c r="T22"/>
      <c r="U22"/>
    </row>
    <row r="23" spans="1:21" x14ac:dyDescent="0.25">
      <c r="A23" s="28" t="s">
        <v>235</v>
      </c>
      <c r="B23" s="60"/>
      <c r="C23" s="35"/>
      <c r="D23" s="23"/>
      <c r="E23" s="35"/>
      <c r="F23" s="35"/>
      <c r="G23" s="35"/>
      <c r="H23" s="23"/>
      <c r="I23" s="23"/>
      <c r="J23" s="23"/>
      <c r="K23" s="35">
        <v>100</v>
      </c>
      <c r="L23" s="23"/>
      <c r="M23" s="35"/>
      <c r="N23" s="35">
        <v>98</v>
      </c>
      <c r="O23" s="35"/>
      <c r="P23" s="35">
        <v>81</v>
      </c>
      <c r="Q23" s="25">
        <f t="shared" si="0"/>
        <v>279</v>
      </c>
    </row>
    <row r="24" spans="1:21" x14ac:dyDescent="0.25">
      <c r="A24" s="26" t="s">
        <v>138</v>
      </c>
      <c r="B24" s="60"/>
      <c r="C24" s="35"/>
      <c r="D24" s="23"/>
      <c r="E24" s="35">
        <v>91</v>
      </c>
      <c r="F24" s="35">
        <v>89</v>
      </c>
      <c r="G24" s="35">
        <v>98</v>
      </c>
      <c r="H24" s="23"/>
      <c r="I24" s="23"/>
      <c r="J24" s="23"/>
      <c r="K24" s="35"/>
      <c r="L24" s="23"/>
      <c r="M24" s="35"/>
      <c r="N24" s="35"/>
      <c r="O24" s="35"/>
      <c r="P24" s="35"/>
      <c r="Q24" s="25">
        <f t="shared" si="0"/>
        <v>278</v>
      </c>
    </row>
    <row r="25" spans="1:21" x14ac:dyDescent="0.25">
      <c r="A25" s="9" t="s">
        <v>92</v>
      </c>
      <c r="B25" s="60"/>
      <c r="C25" s="35">
        <v>95</v>
      </c>
      <c r="D25" s="23"/>
      <c r="E25" s="35"/>
      <c r="F25" s="35">
        <v>0</v>
      </c>
      <c r="G25" s="35"/>
      <c r="H25" s="23"/>
      <c r="I25" s="23"/>
      <c r="J25" s="23"/>
      <c r="K25" s="35"/>
      <c r="L25" s="23"/>
      <c r="M25" s="35">
        <v>97</v>
      </c>
      <c r="N25" s="35"/>
      <c r="O25" s="35"/>
      <c r="P25" s="35">
        <v>86</v>
      </c>
      <c r="Q25" s="25">
        <f t="shared" si="0"/>
        <v>278</v>
      </c>
    </row>
    <row r="26" spans="1:21" x14ac:dyDescent="0.25">
      <c r="A26" s="28" t="s">
        <v>190</v>
      </c>
      <c r="B26" s="60"/>
      <c r="C26" s="35"/>
      <c r="D26" s="23"/>
      <c r="E26" s="35"/>
      <c r="F26" s="35">
        <v>96</v>
      </c>
      <c r="G26" s="35"/>
      <c r="H26" s="23"/>
      <c r="I26" s="23"/>
      <c r="J26" s="23"/>
      <c r="K26" s="35"/>
      <c r="L26" s="23">
        <v>97</v>
      </c>
      <c r="M26" s="35"/>
      <c r="N26" s="35"/>
      <c r="O26" s="35"/>
      <c r="P26" s="35">
        <v>84</v>
      </c>
      <c r="Q26" s="25">
        <f t="shared" si="0"/>
        <v>277</v>
      </c>
      <c r="R26"/>
      <c r="S26"/>
    </row>
    <row r="27" spans="1:21" x14ac:dyDescent="0.25">
      <c r="A27" s="8" t="s">
        <v>50</v>
      </c>
      <c r="B27" s="35">
        <v>97</v>
      </c>
      <c r="C27" s="35"/>
      <c r="D27" s="23"/>
      <c r="E27" s="35">
        <v>92</v>
      </c>
      <c r="F27" s="35">
        <v>0</v>
      </c>
      <c r="G27" s="35"/>
      <c r="H27" s="23"/>
      <c r="I27" s="23"/>
      <c r="J27" s="23"/>
      <c r="K27" s="35"/>
      <c r="L27" s="23"/>
      <c r="M27" s="35"/>
      <c r="N27" s="35"/>
      <c r="O27" s="35"/>
      <c r="P27" s="35">
        <v>85</v>
      </c>
      <c r="Q27" s="25">
        <f t="shared" si="0"/>
        <v>274</v>
      </c>
      <c r="R27"/>
      <c r="S27"/>
    </row>
    <row r="28" spans="1:21" x14ac:dyDescent="0.25">
      <c r="A28" s="28" t="s">
        <v>212</v>
      </c>
      <c r="B28" s="60"/>
      <c r="C28" s="35"/>
      <c r="D28" s="23"/>
      <c r="E28" s="35"/>
      <c r="F28" s="35"/>
      <c r="G28" s="35"/>
      <c r="H28" s="23"/>
      <c r="I28" s="23">
        <v>92</v>
      </c>
      <c r="J28" s="23"/>
      <c r="K28" s="35"/>
      <c r="L28" s="23"/>
      <c r="M28" s="35">
        <v>92</v>
      </c>
      <c r="N28" s="35"/>
      <c r="O28" s="35"/>
      <c r="P28" s="35">
        <v>89</v>
      </c>
      <c r="Q28" s="25">
        <f t="shared" si="0"/>
        <v>273</v>
      </c>
      <c r="R28"/>
      <c r="S28"/>
    </row>
    <row r="29" spans="1:21" x14ac:dyDescent="0.25">
      <c r="A29" s="28" t="s">
        <v>111</v>
      </c>
      <c r="B29" s="61"/>
      <c r="C29" s="35"/>
      <c r="D29" s="23">
        <v>90</v>
      </c>
      <c r="E29" s="35"/>
      <c r="F29" s="35">
        <v>0</v>
      </c>
      <c r="G29" s="35"/>
      <c r="H29" s="23"/>
      <c r="I29" s="23">
        <v>87</v>
      </c>
      <c r="J29" s="23"/>
      <c r="K29" s="35"/>
      <c r="L29" s="23">
        <v>93</v>
      </c>
      <c r="M29" s="35"/>
      <c r="N29" s="35"/>
      <c r="O29" s="35"/>
      <c r="P29" s="35"/>
      <c r="Q29" s="25">
        <f t="shared" si="0"/>
        <v>270</v>
      </c>
    </row>
    <row r="30" spans="1:21" x14ac:dyDescent="0.25">
      <c r="A30" s="28" t="s">
        <v>200</v>
      </c>
      <c r="B30" s="35"/>
      <c r="C30" s="35"/>
      <c r="D30" s="23"/>
      <c r="E30" s="35"/>
      <c r="F30" s="35"/>
      <c r="G30" s="35"/>
      <c r="H30" s="82">
        <v>100</v>
      </c>
      <c r="I30" s="23">
        <v>95</v>
      </c>
      <c r="J30" s="23"/>
      <c r="K30" s="35"/>
      <c r="L30" s="23"/>
      <c r="M30" s="35"/>
      <c r="N30" s="35"/>
      <c r="O30" s="35"/>
      <c r="P30" s="35">
        <v>74</v>
      </c>
      <c r="Q30" s="25">
        <f t="shared" si="0"/>
        <v>269</v>
      </c>
    </row>
    <row r="31" spans="1:21" x14ac:dyDescent="0.25">
      <c r="A31" s="28" t="s">
        <v>176</v>
      </c>
      <c r="B31" s="60"/>
      <c r="C31" s="35"/>
      <c r="D31" s="23"/>
      <c r="E31" s="35"/>
      <c r="F31" s="35">
        <v>83</v>
      </c>
      <c r="G31" s="35"/>
      <c r="H31" s="23"/>
      <c r="I31" s="23">
        <v>88</v>
      </c>
      <c r="J31" s="23"/>
      <c r="K31" s="35"/>
      <c r="L31" s="23">
        <v>95</v>
      </c>
      <c r="M31" s="35"/>
      <c r="N31" s="35"/>
      <c r="O31" s="35"/>
      <c r="P31" s="35"/>
      <c r="Q31" s="25">
        <f t="shared" si="0"/>
        <v>266</v>
      </c>
      <c r="T31" s="52"/>
      <c r="U31" s="52"/>
    </row>
    <row r="32" spans="1:21" x14ac:dyDescent="0.25">
      <c r="A32" s="28" t="s">
        <v>171</v>
      </c>
      <c r="B32" s="60"/>
      <c r="C32" s="35"/>
      <c r="D32" s="23"/>
      <c r="E32" s="35"/>
      <c r="F32" s="35">
        <v>93</v>
      </c>
      <c r="G32" s="35"/>
      <c r="H32" s="23"/>
      <c r="I32" s="23">
        <v>94</v>
      </c>
      <c r="J32" s="23"/>
      <c r="K32" s="35"/>
      <c r="L32" s="23"/>
      <c r="M32" s="35"/>
      <c r="N32" s="35"/>
      <c r="O32" s="35"/>
      <c r="P32" s="35">
        <v>76</v>
      </c>
      <c r="Q32" s="25">
        <f t="shared" si="0"/>
        <v>263</v>
      </c>
      <c r="T32" s="52"/>
      <c r="U32" s="52"/>
    </row>
    <row r="33" spans="1:21" x14ac:dyDescent="0.25">
      <c r="A33" s="9" t="s">
        <v>71</v>
      </c>
      <c r="B33" s="60"/>
      <c r="C33" s="35">
        <v>90</v>
      </c>
      <c r="D33" s="23"/>
      <c r="E33" s="35"/>
      <c r="F33" s="35">
        <v>0</v>
      </c>
      <c r="G33" s="35"/>
      <c r="H33" s="23"/>
      <c r="I33" s="23"/>
      <c r="J33" s="23"/>
      <c r="K33" s="35"/>
      <c r="L33" s="23"/>
      <c r="M33" s="35">
        <v>91</v>
      </c>
      <c r="N33" s="35"/>
      <c r="O33" s="35"/>
      <c r="P33" s="35">
        <v>78</v>
      </c>
      <c r="Q33" s="25">
        <f t="shared" si="0"/>
        <v>259</v>
      </c>
      <c r="T33" s="52"/>
      <c r="U33" s="52"/>
    </row>
    <row r="34" spans="1:21" x14ac:dyDescent="0.25">
      <c r="A34" s="28" t="s">
        <v>109</v>
      </c>
      <c r="B34" s="61"/>
      <c r="C34" s="35"/>
      <c r="D34" s="23">
        <v>93</v>
      </c>
      <c r="E34" s="35"/>
      <c r="F34" s="35">
        <v>0</v>
      </c>
      <c r="G34" s="35"/>
      <c r="H34" s="23"/>
      <c r="I34" s="23">
        <v>86</v>
      </c>
      <c r="J34" s="23"/>
      <c r="K34" s="35"/>
      <c r="L34" s="23"/>
      <c r="M34" s="35"/>
      <c r="N34" s="35"/>
      <c r="O34" s="35"/>
      <c r="P34" s="35">
        <v>77</v>
      </c>
      <c r="Q34" s="25">
        <f t="shared" si="0"/>
        <v>256</v>
      </c>
      <c r="T34" s="52"/>
      <c r="U34" s="52"/>
    </row>
    <row r="35" spans="1:21" x14ac:dyDescent="0.25">
      <c r="A35" s="28" t="s">
        <v>178</v>
      </c>
      <c r="B35" s="35"/>
      <c r="C35" s="35"/>
      <c r="D35" s="23"/>
      <c r="E35" s="35"/>
      <c r="F35" s="35">
        <v>81</v>
      </c>
      <c r="G35" s="35"/>
      <c r="H35" s="23">
        <v>96</v>
      </c>
      <c r="I35" s="23">
        <v>77</v>
      </c>
      <c r="J35" s="23"/>
      <c r="K35" s="35"/>
      <c r="L35" s="23"/>
      <c r="M35" s="35"/>
      <c r="N35" s="35"/>
      <c r="O35" s="35"/>
      <c r="P35" s="35"/>
      <c r="Q35" s="25">
        <f t="shared" si="0"/>
        <v>254</v>
      </c>
      <c r="T35" s="52"/>
      <c r="U35" s="52"/>
    </row>
    <row r="36" spans="1:21" x14ac:dyDescent="0.25">
      <c r="A36" s="9" t="s">
        <v>76</v>
      </c>
      <c r="B36" s="60"/>
      <c r="C36" s="35">
        <v>85</v>
      </c>
      <c r="D36" s="23">
        <v>89</v>
      </c>
      <c r="E36" s="35"/>
      <c r="F36" s="35">
        <v>0</v>
      </c>
      <c r="G36" s="35"/>
      <c r="H36" s="23"/>
      <c r="I36" s="23"/>
      <c r="J36" s="23"/>
      <c r="K36" s="35"/>
      <c r="L36" s="23"/>
      <c r="M36" s="35"/>
      <c r="N36" s="35"/>
      <c r="O36" s="35"/>
      <c r="P36" s="35">
        <v>70</v>
      </c>
      <c r="Q36" s="25">
        <f t="shared" si="0"/>
        <v>244</v>
      </c>
      <c r="S36" s="52"/>
      <c r="T36" s="52"/>
      <c r="U36" s="52"/>
    </row>
    <row r="37" spans="1:21" x14ac:dyDescent="0.25">
      <c r="A37" s="8" t="s">
        <v>49</v>
      </c>
      <c r="B37" s="83">
        <v>100</v>
      </c>
      <c r="C37" s="35"/>
      <c r="D37" s="23"/>
      <c r="E37" s="35"/>
      <c r="F37" s="35">
        <v>0</v>
      </c>
      <c r="G37" s="35"/>
      <c r="H37" s="23"/>
      <c r="I37" s="23"/>
      <c r="J37" s="23"/>
      <c r="K37" s="35"/>
      <c r="L37" s="23"/>
      <c r="M37" s="35"/>
      <c r="N37" s="35">
        <v>100</v>
      </c>
      <c r="O37" s="35"/>
      <c r="P37" s="35"/>
      <c r="Q37" s="25">
        <f t="shared" si="0"/>
        <v>200</v>
      </c>
      <c r="S37" s="52"/>
      <c r="T37" s="52"/>
      <c r="U37" s="52"/>
    </row>
    <row r="38" spans="1:21" x14ac:dyDescent="0.25">
      <c r="A38" s="9" t="s">
        <v>136</v>
      </c>
      <c r="B38" s="60"/>
      <c r="C38" s="35"/>
      <c r="D38" s="23"/>
      <c r="E38" s="35">
        <v>99</v>
      </c>
      <c r="F38" s="35">
        <v>0</v>
      </c>
      <c r="G38" s="35"/>
      <c r="H38" s="23"/>
      <c r="I38" s="23"/>
      <c r="J38" s="23"/>
      <c r="K38" s="35"/>
      <c r="L38" s="23"/>
      <c r="M38" s="35"/>
      <c r="N38" s="35"/>
      <c r="O38" s="35"/>
      <c r="P38" s="35">
        <v>99</v>
      </c>
      <c r="Q38" s="25">
        <f t="shared" si="0"/>
        <v>198</v>
      </c>
      <c r="S38"/>
      <c r="T38"/>
      <c r="U38"/>
    </row>
    <row r="39" spans="1:21" x14ac:dyDescent="0.25">
      <c r="A39" s="8" t="s">
        <v>51</v>
      </c>
      <c r="B39" s="35">
        <v>99</v>
      </c>
      <c r="C39" s="35"/>
      <c r="D39" s="23">
        <v>98</v>
      </c>
      <c r="E39" s="35"/>
      <c r="F39" s="35">
        <v>0</v>
      </c>
      <c r="G39" s="35"/>
      <c r="H39" s="23"/>
      <c r="I39" s="23"/>
      <c r="J39" s="23"/>
      <c r="K39" s="35"/>
      <c r="L39" s="23"/>
      <c r="M39" s="35"/>
      <c r="N39" s="35"/>
      <c r="O39" s="35"/>
      <c r="P39" s="35"/>
      <c r="Q39" s="25">
        <f t="shared" si="0"/>
        <v>197</v>
      </c>
      <c r="S39"/>
      <c r="T39"/>
      <c r="U39"/>
    </row>
    <row r="40" spans="1:21" x14ac:dyDescent="0.25">
      <c r="A40" s="28" t="s">
        <v>202</v>
      </c>
      <c r="B40" s="35"/>
      <c r="C40" s="35"/>
      <c r="D40" s="23"/>
      <c r="E40" s="35"/>
      <c r="F40" s="35"/>
      <c r="G40" s="35"/>
      <c r="H40" s="23">
        <v>99</v>
      </c>
      <c r="I40" s="23"/>
      <c r="J40" s="23"/>
      <c r="K40" s="35"/>
      <c r="L40" s="23"/>
      <c r="M40" s="35"/>
      <c r="N40" s="35">
        <v>97</v>
      </c>
      <c r="O40" s="35"/>
      <c r="P40" s="35"/>
      <c r="Q40" s="25">
        <f t="shared" ref="Q40:Q71" si="1">SUM(B40:P40)</f>
        <v>196</v>
      </c>
      <c r="T40"/>
      <c r="U40"/>
    </row>
    <row r="41" spans="1:21" x14ac:dyDescent="0.25">
      <c r="A41" s="28" t="s">
        <v>209</v>
      </c>
      <c r="B41" s="60"/>
      <c r="C41" s="35"/>
      <c r="D41" s="23"/>
      <c r="E41" s="35"/>
      <c r="F41" s="35"/>
      <c r="G41" s="35"/>
      <c r="H41" s="23"/>
      <c r="I41" s="23">
        <v>98</v>
      </c>
      <c r="J41" s="23"/>
      <c r="K41" s="35"/>
      <c r="L41" s="23"/>
      <c r="M41" s="35"/>
      <c r="N41" s="35"/>
      <c r="O41" s="35"/>
      <c r="P41" s="35">
        <v>97</v>
      </c>
      <c r="Q41" s="25">
        <f t="shared" si="1"/>
        <v>195</v>
      </c>
      <c r="S41"/>
      <c r="T41"/>
      <c r="U41"/>
    </row>
    <row r="42" spans="1:21" x14ac:dyDescent="0.25">
      <c r="A42" s="9" t="s">
        <v>135</v>
      </c>
      <c r="B42" s="60"/>
      <c r="C42" s="35"/>
      <c r="D42" s="23"/>
      <c r="E42" s="83">
        <v>100</v>
      </c>
      <c r="F42" s="35">
        <v>0</v>
      </c>
      <c r="G42" s="35"/>
      <c r="H42" s="23"/>
      <c r="I42" s="23"/>
      <c r="J42" s="23"/>
      <c r="K42" s="35"/>
      <c r="L42" s="23"/>
      <c r="M42" s="35"/>
      <c r="N42" s="35"/>
      <c r="O42" s="35"/>
      <c r="P42" s="35">
        <v>94</v>
      </c>
      <c r="Q42" s="25">
        <f t="shared" si="1"/>
        <v>194</v>
      </c>
      <c r="S42"/>
      <c r="T42"/>
      <c r="U42"/>
    </row>
    <row r="43" spans="1:21" x14ac:dyDescent="0.25">
      <c r="A43" s="9" t="s">
        <v>70</v>
      </c>
      <c r="B43" s="60"/>
      <c r="C43" s="35">
        <v>91</v>
      </c>
      <c r="D43" s="23"/>
      <c r="E43" s="35"/>
      <c r="F43" s="35">
        <v>98</v>
      </c>
      <c r="G43" s="35"/>
      <c r="H43" s="23"/>
      <c r="I43" s="23"/>
      <c r="J43" s="23"/>
      <c r="K43" s="35"/>
      <c r="L43" s="23"/>
      <c r="M43" s="35"/>
      <c r="N43" s="35"/>
      <c r="O43" s="35"/>
      <c r="P43" s="35"/>
      <c r="Q43" s="25">
        <f t="shared" si="1"/>
        <v>189</v>
      </c>
    </row>
    <row r="44" spans="1:21" x14ac:dyDescent="0.25">
      <c r="A44" s="9" t="s">
        <v>74</v>
      </c>
      <c r="B44" s="60"/>
      <c r="C44" s="35">
        <v>87</v>
      </c>
      <c r="D44" s="23">
        <v>94</v>
      </c>
      <c r="E44" s="35"/>
      <c r="F44" s="35">
        <v>0</v>
      </c>
      <c r="G44" s="35"/>
      <c r="H44" s="23"/>
      <c r="I44" s="23"/>
      <c r="J44" s="23"/>
      <c r="K44" s="35"/>
      <c r="L44" s="23"/>
      <c r="M44" s="35"/>
      <c r="N44" s="35"/>
      <c r="O44" s="35"/>
      <c r="P44" s="35"/>
      <c r="Q44" s="25">
        <f t="shared" si="1"/>
        <v>181</v>
      </c>
    </row>
    <row r="45" spans="1:21" x14ac:dyDescent="0.25">
      <c r="A45" s="26" t="s">
        <v>51</v>
      </c>
      <c r="B45" s="61"/>
      <c r="C45" s="35"/>
      <c r="D45" s="23">
        <v>95</v>
      </c>
      <c r="E45" s="35"/>
      <c r="F45" s="35">
        <v>0</v>
      </c>
      <c r="G45" s="35"/>
      <c r="H45" s="23"/>
      <c r="I45" s="23"/>
      <c r="J45" s="23"/>
      <c r="K45" s="35"/>
      <c r="L45" s="23"/>
      <c r="M45" s="35"/>
      <c r="N45" s="35"/>
      <c r="O45" s="35"/>
      <c r="P45" s="35">
        <v>80</v>
      </c>
      <c r="Q45" s="25">
        <f t="shared" si="1"/>
        <v>175</v>
      </c>
    </row>
    <row r="46" spans="1:21" x14ac:dyDescent="0.25">
      <c r="A46" s="16" t="s">
        <v>243</v>
      </c>
      <c r="B46" s="60"/>
      <c r="C46" s="35"/>
      <c r="D46" s="23"/>
      <c r="E46" s="35"/>
      <c r="F46" s="35"/>
      <c r="G46" s="35"/>
      <c r="H46" s="23"/>
      <c r="I46" s="23"/>
      <c r="J46" s="23"/>
      <c r="K46" s="35"/>
      <c r="L46" s="23">
        <v>88</v>
      </c>
      <c r="M46" s="35">
        <v>86</v>
      </c>
      <c r="N46" s="35"/>
      <c r="O46" s="35"/>
      <c r="P46" s="35"/>
      <c r="Q46" s="25">
        <f t="shared" si="1"/>
        <v>174</v>
      </c>
      <c r="R46"/>
      <c r="S46"/>
      <c r="T46" s="52"/>
      <c r="U46" s="52"/>
    </row>
    <row r="47" spans="1:21" x14ac:dyDescent="0.25">
      <c r="A47" s="9" t="s">
        <v>72</v>
      </c>
      <c r="B47" s="60"/>
      <c r="C47" s="35">
        <v>89</v>
      </c>
      <c r="D47" s="23"/>
      <c r="E47" s="35"/>
      <c r="F47" s="35">
        <v>0</v>
      </c>
      <c r="G47" s="35"/>
      <c r="H47" s="23"/>
      <c r="I47" s="23">
        <v>79</v>
      </c>
      <c r="J47" s="23"/>
      <c r="K47" s="35"/>
      <c r="L47" s="23"/>
      <c r="M47" s="35"/>
      <c r="N47" s="35"/>
      <c r="O47" s="35"/>
      <c r="P47" s="35"/>
      <c r="Q47" s="25">
        <f t="shared" si="1"/>
        <v>168</v>
      </c>
      <c r="T47" s="52"/>
      <c r="U47" s="52"/>
    </row>
    <row r="48" spans="1:21" x14ac:dyDescent="0.25">
      <c r="A48" s="28" t="s">
        <v>239</v>
      </c>
      <c r="B48" s="60"/>
      <c r="C48" s="35"/>
      <c r="D48" s="23"/>
      <c r="E48" s="35"/>
      <c r="F48" s="35"/>
      <c r="G48" s="35"/>
      <c r="H48" s="23"/>
      <c r="I48" s="23"/>
      <c r="J48" s="23">
        <v>97</v>
      </c>
      <c r="K48" s="35"/>
      <c r="L48" s="23"/>
      <c r="M48" s="35"/>
      <c r="N48" s="35"/>
      <c r="O48" s="35"/>
      <c r="P48" s="35">
        <v>69</v>
      </c>
      <c r="Q48" s="25">
        <f t="shared" si="1"/>
        <v>166</v>
      </c>
      <c r="T48" s="52"/>
      <c r="U48" s="52"/>
    </row>
    <row r="49" spans="1:21" x14ac:dyDescent="0.25">
      <c r="A49" s="28" t="s">
        <v>113</v>
      </c>
      <c r="B49" s="62"/>
      <c r="C49" s="35"/>
      <c r="D49" s="23">
        <v>87</v>
      </c>
      <c r="E49" s="35"/>
      <c r="F49" s="35">
        <v>0</v>
      </c>
      <c r="G49" s="35"/>
      <c r="H49" s="23"/>
      <c r="I49" s="23"/>
      <c r="J49" s="23"/>
      <c r="K49" s="35"/>
      <c r="L49" s="23"/>
      <c r="M49" s="35"/>
      <c r="N49" s="35"/>
      <c r="O49" s="35"/>
      <c r="P49" s="35">
        <v>68</v>
      </c>
      <c r="Q49" s="25">
        <f t="shared" si="1"/>
        <v>155</v>
      </c>
      <c r="T49" s="52"/>
      <c r="U49" s="52"/>
    </row>
    <row r="50" spans="1:21" x14ac:dyDescent="0.25">
      <c r="A50" s="28" t="s">
        <v>144</v>
      </c>
      <c r="B50" s="60"/>
      <c r="C50" s="35"/>
      <c r="D50" s="23"/>
      <c r="E50" s="35">
        <v>78</v>
      </c>
      <c r="F50" s="35">
        <v>0</v>
      </c>
      <c r="G50" s="35"/>
      <c r="H50" s="23"/>
      <c r="I50" s="23"/>
      <c r="J50" s="23"/>
      <c r="K50" s="35"/>
      <c r="L50" s="23"/>
      <c r="M50" s="35"/>
      <c r="N50" s="35"/>
      <c r="O50" s="35"/>
      <c r="P50" s="35">
        <v>64</v>
      </c>
      <c r="Q50" s="25">
        <f t="shared" si="1"/>
        <v>142</v>
      </c>
      <c r="T50" s="52"/>
      <c r="U50" s="52"/>
    </row>
    <row r="51" spans="1:21" x14ac:dyDescent="0.25">
      <c r="A51" s="28" t="s">
        <v>147</v>
      </c>
      <c r="B51" s="60"/>
      <c r="C51" s="35"/>
      <c r="D51" s="23"/>
      <c r="E51" s="35"/>
      <c r="F51" s="35"/>
      <c r="G51" s="35"/>
      <c r="H51" s="23"/>
      <c r="I51" s="23"/>
      <c r="J51" s="23"/>
      <c r="K51" s="35"/>
      <c r="L51" s="23"/>
      <c r="M51" s="35">
        <v>100</v>
      </c>
      <c r="N51" s="35"/>
      <c r="O51" s="35"/>
      <c r="P51" s="35"/>
      <c r="Q51" s="25">
        <f t="shared" si="1"/>
        <v>100</v>
      </c>
      <c r="T51" s="52"/>
      <c r="U51" s="52"/>
    </row>
    <row r="52" spans="1:21" x14ac:dyDescent="0.25">
      <c r="A52" s="16" t="s">
        <v>248</v>
      </c>
      <c r="B52" s="60"/>
      <c r="C52" s="35"/>
      <c r="D52" s="23"/>
      <c r="E52" s="35"/>
      <c r="F52" s="35"/>
      <c r="G52" s="35"/>
      <c r="H52" s="23"/>
      <c r="I52" s="23"/>
      <c r="J52" s="23"/>
      <c r="K52" s="35"/>
      <c r="L52" s="23"/>
      <c r="M52" s="16">
        <v>95</v>
      </c>
      <c r="N52" s="16"/>
      <c r="O52" s="16"/>
      <c r="P52" s="16"/>
      <c r="Q52" s="25">
        <f t="shared" si="1"/>
        <v>95</v>
      </c>
      <c r="T52" s="52"/>
      <c r="U52" s="52"/>
    </row>
    <row r="53" spans="1:21" x14ac:dyDescent="0.25">
      <c r="A53" s="9" t="s">
        <v>147</v>
      </c>
      <c r="B53" s="60"/>
      <c r="C53" s="35"/>
      <c r="D53" s="23"/>
      <c r="E53" s="35">
        <v>95</v>
      </c>
      <c r="F53" s="35">
        <v>0</v>
      </c>
      <c r="G53" s="35"/>
      <c r="H53" s="23"/>
      <c r="I53" s="23"/>
      <c r="J53" s="23"/>
      <c r="K53" s="35"/>
      <c r="L53" s="23"/>
      <c r="M53" s="35"/>
      <c r="N53" s="35"/>
      <c r="O53" s="35"/>
      <c r="P53" s="35"/>
      <c r="Q53" s="25">
        <f t="shared" si="1"/>
        <v>95</v>
      </c>
      <c r="S53" s="52"/>
      <c r="T53" s="52"/>
      <c r="U53" s="52"/>
    </row>
    <row r="54" spans="1:21" x14ac:dyDescent="0.25">
      <c r="A54" s="28" t="s">
        <v>170</v>
      </c>
      <c r="B54" s="60"/>
      <c r="C54" s="35"/>
      <c r="D54" s="23"/>
      <c r="E54" s="35"/>
      <c r="F54" s="35">
        <v>94</v>
      </c>
      <c r="G54" s="35"/>
      <c r="H54" s="23"/>
      <c r="I54" s="23"/>
      <c r="J54" s="23"/>
      <c r="K54" s="35"/>
      <c r="L54" s="23"/>
      <c r="M54" s="35"/>
      <c r="N54" s="35"/>
      <c r="O54" s="35"/>
      <c r="P54" s="35"/>
      <c r="Q54" s="25">
        <f t="shared" si="1"/>
        <v>94</v>
      </c>
      <c r="S54" s="52"/>
      <c r="T54" s="52"/>
      <c r="U54" s="52"/>
    </row>
    <row r="55" spans="1:21" x14ac:dyDescent="0.25">
      <c r="A55" s="16" t="s">
        <v>241</v>
      </c>
      <c r="B55" s="60"/>
      <c r="C55" s="35"/>
      <c r="D55" s="23"/>
      <c r="E55" s="35"/>
      <c r="F55" s="35"/>
      <c r="G55" s="35"/>
      <c r="H55" s="23"/>
      <c r="I55" s="23"/>
      <c r="J55" s="23"/>
      <c r="K55" s="35"/>
      <c r="L55" s="23">
        <v>94</v>
      </c>
      <c r="M55" s="35"/>
      <c r="N55" s="35"/>
      <c r="O55" s="35"/>
      <c r="P55" s="35"/>
      <c r="Q55" s="25">
        <f t="shared" si="1"/>
        <v>94</v>
      </c>
      <c r="S55" s="52"/>
      <c r="T55" s="52"/>
      <c r="U55" s="52"/>
    </row>
    <row r="56" spans="1:21" x14ac:dyDescent="0.25">
      <c r="A56" s="9" t="s">
        <v>137</v>
      </c>
      <c r="B56" s="60"/>
      <c r="C56" s="35"/>
      <c r="D56" s="23"/>
      <c r="E56" s="35">
        <v>93</v>
      </c>
      <c r="F56" s="35">
        <v>0</v>
      </c>
      <c r="G56" s="35"/>
      <c r="H56" s="23"/>
      <c r="I56" s="23"/>
      <c r="J56" s="23"/>
      <c r="K56" s="35"/>
      <c r="L56" s="23"/>
      <c r="M56" s="35"/>
      <c r="N56" s="35"/>
      <c r="O56" s="35"/>
      <c r="P56" s="35"/>
      <c r="Q56" s="25">
        <f t="shared" si="1"/>
        <v>93</v>
      </c>
      <c r="S56" s="52"/>
      <c r="T56" s="52"/>
      <c r="U56" s="52"/>
    </row>
    <row r="57" spans="1:21" x14ac:dyDescent="0.25">
      <c r="A57" s="28" t="s">
        <v>110</v>
      </c>
      <c r="B57" s="61"/>
      <c r="C57" s="35"/>
      <c r="D57" s="23">
        <v>92</v>
      </c>
      <c r="E57" s="35"/>
      <c r="F57" s="35">
        <v>0</v>
      </c>
      <c r="G57" s="35"/>
      <c r="H57" s="23"/>
      <c r="I57" s="23"/>
      <c r="J57" s="23"/>
      <c r="K57" s="35"/>
      <c r="L57" s="23"/>
      <c r="M57" s="35"/>
      <c r="N57" s="35"/>
      <c r="O57" s="35"/>
      <c r="P57" s="35"/>
      <c r="Q57" s="25">
        <f t="shared" si="1"/>
        <v>92</v>
      </c>
      <c r="S57" s="52"/>
      <c r="T57" s="52"/>
      <c r="U57" s="52"/>
    </row>
    <row r="58" spans="1:21" x14ac:dyDescent="0.25">
      <c r="A58" s="28" t="s">
        <v>213</v>
      </c>
      <c r="B58" s="60"/>
      <c r="C58" s="35"/>
      <c r="D58" s="23"/>
      <c r="E58" s="35"/>
      <c r="F58" s="35"/>
      <c r="G58" s="35"/>
      <c r="H58" s="23"/>
      <c r="I58" s="23">
        <v>91</v>
      </c>
      <c r="J58" s="23"/>
      <c r="K58" s="35"/>
      <c r="L58" s="23"/>
      <c r="M58" s="35"/>
      <c r="N58" s="35"/>
      <c r="O58" s="35"/>
      <c r="P58" s="35"/>
      <c r="Q58" s="25">
        <f t="shared" si="1"/>
        <v>91</v>
      </c>
      <c r="S58" s="52"/>
      <c r="T58" s="52"/>
      <c r="U58" s="52"/>
    </row>
    <row r="59" spans="1:21" x14ac:dyDescent="0.25">
      <c r="A59" s="28" t="s">
        <v>214</v>
      </c>
      <c r="B59" s="60"/>
      <c r="C59" s="35"/>
      <c r="D59" s="23"/>
      <c r="E59" s="35"/>
      <c r="F59" s="35"/>
      <c r="G59" s="35"/>
      <c r="H59" s="23"/>
      <c r="I59" s="23">
        <v>90</v>
      </c>
      <c r="J59" s="23"/>
      <c r="K59" s="35"/>
      <c r="L59" s="23"/>
      <c r="M59" s="35"/>
      <c r="N59" s="35"/>
      <c r="O59" s="35"/>
      <c r="P59" s="35"/>
      <c r="Q59" s="25">
        <f t="shared" si="1"/>
        <v>90</v>
      </c>
      <c r="S59" s="52"/>
      <c r="T59" s="52"/>
      <c r="U59" s="52"/>
    </row>
    <row r="60" spans="1:21" x14ac:dyDescent="0.25">
      <c r="A60" s="16" t="s">
        <v>118</v>
      </c>
      <c r="B60" s="60"/>
      <c r="C60" s="35"/>
      <c r="D60" s="23"/>
      <c r="E60" s="35"/>
      <c r="F60" s="35"/>
      <c r="G60" s="35"/>
      <c r="H60" s="23"/>
      <c r="I60" s="23"/>
      <c r="J60" s="23"/>
      <c r="K60" s="35"/>
      <c r="L60" s="23">
        <v>90</v>
      </c>
      <c r="M60" s="35"/>
      <c r="N60" s="35"/>
      <c r="O60" s="35"/>
      <c r="P60" s="35"/>
      <c r="Q60" s="25">
        <f t="shared" si="1"/>
        <v>90</v>
      </c>
      <c r="S60" s="52"/>
      <c r="T60" s="52"/>
      <c r="U60" s="52"/>
    </row>
    <row r="61" spans="1:21" x14ac:dyDescent="0.25">
      <c r="A61" s="26" t="s">
        <v>139</v>
      </c>
      <c r="B61" s="60"/>
      <c r="C61" s="35"/>
      <c r="D61" s="23"/>
      <c r="E61" s="35">
        <v>89</v>
      </c>
      <c r="F61" s="35">
        <v>0</v>
      </c>
      <c r="G61" s="35"/>
      <c r="H61" s="23"/>
      <c r="I61" s="23"/>
      <c r="J61" s="23"/>
      <c r="K61" s="35"/>
      <c r="L61" s="23"/>
      <c r="M61" s="35"/>
      <c r="N61" s="35"/>
      <c r="O61" s="35"/>
      <c r="P61" s="35"/>
      <c r="Q61" s="25">
        <f t="shared" si="1"/>
        <v>89</v>
      </c>
      <c r="S61" s="52"/>
      <c r="T61" s="52"/>
      <c r="U61" s="52"/>
    </row>
    <row r="62" spans="1:21" x14ac:dyDescent="0.25">
      <c r="A62" s="16" t="s">
        <v>242</v>
      </c>
      <c r="B62" s="60"/>
      <c r="C62" s="35"/>
      <c r="D62" s="23"/>
      <c r="E62" s="35"/>
      <c r="F62" s="35"/>
      <c r="G62" s="35"/>
      <c r="H62" s="23"/>
      <c r="I62" s="23"/>
      <c r="J62" s="23"/>
      <c r="K62" s="35"/>
      <c r="L62" s="23">
        <v>89</v>
      </c>
      <c r="M62" s="35"/>
      <c r="N62" s="35"/>
      <c r="O62" s="35"/>
      <c r="P62" s="35"/>
      <c r="Q62" s="25">
        <f t="shared" si="1"/>
        <v>89</v>
      </c>
      <c r="S62" s="52"/>
      <c r="T62" s="52"/>
      <c r="U62" s="52"/>
    </row>
    <row r="63" spans="1:21" x14ac:dyDescent="0.25">
      <c r="A63" s="28" t="s">
        <v>112</v>
      </c>
      <c r="B63" s="61"/>
      <c r="C63" s="35"/>
      <c r="D63" s="23">
        <v>88</v>
      </c>
      <c r="E63" s="35"/>
      <c r="F63" s="35">
        <v>0</v>
      </c>
      <c r="G63" s="35"/>
      <c r="H63" s="23"/>
      <c r="I63" s="23"/>
      <c r="J63" s="23"/>
      <c r="K63" s="35"/>
      <c r="L63" s="23"/>
      <c r="M63" s="35"/>
      <c r="N63" s="35"/>
      <c r="O63" s="35"/>
      <c r="P63" s="35"/>
      <c r="Q63" s="25">
        <f t="shared" si="1"/>
        <v>88</v>
      </c>
      <c r="S63" s="52"/>
      <c r="T63" s="52"/>
      <c r="U63" s="52"/>
    </row>
    <row r="64" spans="1:21" x14ac:dyDescent="0.25">
      <c r="A64" s="28" t="s">
        <v>172</v>
      </c>
      <c r="B64" s="60"/>
      <c r="C64" s="35"/>
      <c r="D64" s="23"/>
      <c r="E64" s="35"/>
      <c r="F64" s="35">
        <v>88</v>
      </c>
      <c r="G64" s="35"/>
      <c r="H64" s="23"/>
      <c r="I64" s="23"/>
      <c r="J64" s="23"/>
      <c r="K64" s="35"/>
      <c r="L64" s="23"/>
      <c r="M64" s="35"/>
      <c r="N64" s="35"/>
      <c r="O64" s="35"/>
      <c r="P64" s="35"/>
      <c r="Q64" s="25">
        <f t="shared" si="1"/>
        <v>88</v>
      </c>
      <c r="S64" s="52"/>
      <c r="T64" s="52"/>
      <c r="U64" s="52"/>
    </row>
    <row r="65" spans="1:21" x14ac:dyDescent="0.25">
      <c r="A65" s="16" t="s">
        <v>251</v>
      </c>
      <c r="B65" s="60"/>
      <c r="C65" s="35"/>
      <c r="D65" s="23"/>
      <c r="E65" s="35"/>
      <c r="F65" s="35"/>
      <c r="G65" s="35"/>
      <c r="H65" s="23"/>
      <c r="I65" s="23"/>
      <c r="J65" s="23"/>
      <c r="K65" s="35"/>
      <c r="L65" s="23"/>
      <c r="M65" s="16">
        <v>87</v>
      </c>
      <c r="N65" s="16"/>
      <c r="O65" s="16"/>
      <c r="P65" s="16"/>
      <c r="Q65" s="25">
        <f t="shared" si="1"/>
        <v>87</v>
      </c>
      <c r="S65" s="52"/>
      <c r="T65" s="52"/>
      <c r="U65" s="52"/>
    </row>
    <row r="66" spans="1:21" x14ac:dyDescent="0.25">
      <c r="A66" s="28" t="s">
        <v>173</v>
      </c>
      <c r="B66" s="60"/>
      <c r="C66" s="35"/>
      <c r="D66" s="23"/>
      <c r="E66" s="35"/>
      <c r="F66" s="35">
        <v>87</v>
      </c>
      <c r="G66" s="35"/>
      <c r="H66" s="23"/>
      <c r="I66" s="23"/>
      <c r="J66" s="23"/>
      <c r="K66" s="35"/>
      <c r="L66" s="23"/>
      <c r="M66" s="35"/>
      <c r="N66" s="35"/>
      <c r="O66" s="35"/>
      <c r="P66" s="35"/>
      <c r="Q66" s="25">
        <f t="shared" si="1"/>
        <v>87</v>
      </c>
      <c r="S66" s="52"/>
      <c r="T66" s="52"/>
      <c r="U66" s="52"/>
    </row>
    <row r="67" spans="1:21" x14ac:dyDescent="0.25">
      <c r="A67" s="33" t="s">
        <v>72</v>
      </c>
      <c r="B67" s="60"/>
      <c r="C67" s="35"/>
      <c r="D67" s="23"/>
      <c r="E67" s="35">
        <v>85</v>
      </c>
      <c r="F67" s="35">
        <v>0</v>
      </c>
      <c r="G67" s="35"/>
      <c r="H67" s="23"/>
      <c r="I67" s="23"/>
      <c r="J67" s="23"/>
      <c r="K67" s="35"/>
      <c r="L67" s="23"/>
      <c r="M67" s="35"/>
      <c r="N67" s="35"/>
      <c r="O67" s="35"/>
      <c r="P67" s="35"/>
      <c r="Q67" s="25">
        <f t="shared" si="1"/>
        <v>85</v>
      </c>
      <c r="S67" s="52"/>
      <c r="T67" s="52"/>
      <c r="U67" s="52"/>
    </row>
    <row r="68" spans="1:21" x14ac:dyDescent="0.25">
      <c r="A68" s="28" t="s">
        <v>174</v>
      </c>
      <c r="B68" s="60"/>
      <c r="C68" s="35"/>
      <c r="D68" s="23"/>
      <c r="E68" s="35"/>
      <c r="F68" s="35">
        <v>85</v>
      </c>
      <c r="G68" s="35"/>
      <c r="H68" s="23"/>
      <c r="I68" s="23"/>
      <c r="J68" s="23"/>
      <c r="K68" s="35"/>
      <c r="L68" s="23"/>
      <c r="M68" s="35"/>
      <c r="N68" s="35"/>
      <c r="O68" s="35"/>
      <c r="P68" s="35"/>
      <c r="Q68" s="25">
        <f t="shared" si="1"/>
        <v>85</v>
      </c>
      <c r="S68" s="52"/>
      <c r="T68" s="52"/>
      <c r="U68" s="52"/>
    </row>
    <row r="69" spans="1:21" x14ac:dyDescent="0.25">
      <c r="A69" s="28" t="s">
        <v>224</v>
      </c>
      <c r="B69" s="60"/>
      <c r="C69" s="35"/>
      <c r="D69" s="23"/>
      <c r="E69" s="35"/>
      <c r="F69" s="35">
        <v>0</v>
      </c>
      <c r="G69" s="35"/>
      <c r="H69" s="23"/>
      <c r="I69" s="23">
        <v>85</v>
      </c>
      <c r="J69" s="23"/>
      <c r="K69" s="35"/>
      <c r="L69" s="23"/>
      <c r="M69" s="35"/>
      <c r="N69" s="35"/>
      <c r="O69" s="35"/>
      <c r="P69" s="35"/>
      <c r="Q69" s="25">
        <f t="shared" si="1"/>
        <v>85</v>
      </c>
      <c r="S69" s="52"/>
      <c r="T69" s="52"/>
      <c r="U69" s="52"/>
    </row>
    <row r="70" spans="1:21" x14ac:dyDescent="0.25">
      <c r="A70" s="16" t="s">
        <v>216</v>
      </c>
      <c r="B70" s="60"/>
      <c r="C70" s="35"/>
      <c r="D70" s="23"/>
      <c r="E70" s="35"/>
      <c r="F70" s="35"/>
      <c r="G70" s="35"/>
      <c r="H70" s="23"/>
      <c r="I70" s="23">
        <v>84</v>
      </c>
      <c r="J70" s="23"/>
      <c r="K70" s="35"/>
      <c r="L70" s="23"/>
      <c r="M70" s="35"/>
      <c r="N70" s="35"/>
      <c r="O70" s="35"/>
      <c r="P70" s="35"/>
      <c r="Q70" s="25">
        <f t="shared" si="1"/>
        <v>84</v>
      </c>
      <c r="S70" s="52"/>
      <c r="T70" s="52"/>
      <c r="U70" s="52"/>
    </row>
    <row r="71" spans="1:21" x14ac:dyDescent="0.25">
      <c r="A71" s="16" t="s">
        <v>217</v>
      </c>
      <c r="B71" s="60"/>
      <c r="C71" s="35"/>
      <c r="D71" s="23"/>
      <c r="E71" s="35"/>
      <c r="F71" s="35"/>
      <c r="G71" s="35"/>
      <c r="H71" s="23"/>
      <c r="I71" s="23">
        <v>83</v>
      </c>
      <c r="J71" s="23"/>
      <c r="K71" s="35"/>
      <c r="L71" s="23"/>
      <c r="M71" s="35"/>
      <c r="N71" s="35"/>
      <c r="O71" s="35"/>
      <c r="P71" s="35"/>
      <c r="Q71" s="25">
        <f t="shared" si="1"/>
        <v>83</v>
      </c>
      <c r="T71"/>
    </row>
    <row r="72" spans="1:21" x14ac:dyDescent="0.25">
      <c r="A72" s="9" t="s">
        <v>93</v>
      </c>
      <c r="B72" s="60"/>
      <c r="C72" s="35">
        <v>83</v>
      </c>
      <c r="D72" s="23"/>
      <c r="E72" s="35"/>
      <c r="F72" s="35">
        <v>0</v>
      </c>
      <c r="G72" s="35"/>
      <c r="H72" s="23"/>
      <c r="I72" s="23"/>
      <c r="J72" s="23"/>
      <c r="K72" s="35"/>
      <c r="L72" s="23"/>
      <c r="M72" s="35"/>
      <c r="N72" s="35"/>
      <c r="O72" s="35"/>
      <c r="P72" s="35"/>
      <c r="Q72" s="25">
        <f t="shared" ref="Q72:Q85" si="2">SUM(B72:P72)</f>
        <v>83</v>
      </c>
      <c r="T72"/>
    </row>
    <row r="73" spans="1:21" x14ac:dyDescent="0.25">
      <c r="A73" s="16" t="s">
        <v>222</v>
      </c>
      <c r="B73" s="60"/>
      <c r="C73" s="35"/>
      <c r="D73" s="23"/>
      <c r="E73" s="35"/>
      <c r="F73" s="35"/>
      <c r="G73" s="35"/>
      <c r="H73" s="23"/>
      <c r="I73" s="23">
        <v>82</v>
      </c>
      <c r="J73" s="23"/>
      <c r="K73" s="35"/>
      <c r="L73" s="23"/>
      <c r="M73" s="35"/>
      <c r="N73" s="35"/>
      <c r="O73" s="35"/>
      <c r="P73" s="35"/>
      <c r="Q73" s="25">
        <f t="shared" si="2"/>
        <v>82</v>
      </c>
      <c r="R73"/>
      <c r="S73"/>
      <c r="T73"/>
    </row>
    <row r="74" spans="1:21" x14ac:dyDescent="0.25">
      <c r="A74" s="28" t="s">
        <v>140</v>
      </c>
      <c r="B74" s="60"/>
      <c r="C74" s="35"/>
      <c r="D74" s="23"/>
      <c r="E74" s="35">
        <v>82</v>
      </c>
      <c r="F74" s="35">
        <v>0</v>
      </c>
      <c r="G74" s="35"/>
      <c r="H74" s="23"/>
      <c r="I74" s="23"/>
      <c r="J74" s="23"/>
      <c r="K74" s="35"/>
      <c r="L74" s="23"/>
      <c r="M74" s="35"/>
      <c r="N74" s="35"/>
      <c r="O74" s="35"/>
      <c r="P74" s="35"/>
      <c r="Q74" s="25">
        <f t="shared" si="2"/>
        <v>82</v>
      </c>
      <c r="R74"/>
      <c r="S74"/>
    </row>
    <row r="75" spans="1:21" x14ac:dyDescent="0.25">
      <c r="A75" s="28" t="s">
        <v>177</v>
      </c>
      <c r="B75" s="60"/>
      <c r="C75" s="35"/>
      <c r="D75" s="23"/>
      <c r="E75" s="35"/>
      <c r="F75" s="35">
        <v>82</v>
      </c>
      <c r="G75" s="35"/>
      <c r="H75" s="23"/>
      <c r="I75" s="23"/>
      <c r="J75" s="23"/>
      <c r="K75" s="35"/>
      <c r="L75" s="23"/>
      <c r="M75" s="35"/>
      <c r="N75" s="35"/>
      <c r="O75" s="35"/>
      <c r="P75" s="35"/>
      <c r="Q75" s="25">
        <f t="shared" si="2"/>
        <v>82</v>
      </c>
      <c r="R75"/>
      <c r="S75"/>
    </row>
    <row r="76" spans="1:21" x14ac:dyDescent="0.25">
      <c r="A76" s="28" t="s">
        <v>141</v>
      </c>
      <c r="B76" s="60"/>
      <c r="C76" s="35"/>
      <c r="D76" s="23"/>
      <c r="E76" s="35">
        <v>81</v>
      </c>
      <c r="F76" s="35">
        <v>0</v>
      </c>
      <c r="G76" s="35"/>
      <c r="H76" s="23"/>
      <c r="I76" s="23"/>
      <c r="J76" s="23"/>
      <c r="K76" s="35"/>
      <c r="L76" s="23"/>
      <c r="M76" s="35"/>
      <c r="N76" s="35"/>
      <c r="O76" s="35"/>
      <c r="P76" s="35"/>
      <c r="Q76" s="25">
        <f t="shared" si="2"/>
        <v>81</v>
      </c>
      <c r="R76"/>
      <c r="S76"/>
    </row>
    <row r="77" spans="1:21" x14ac:dyDescent="0.25">
      <c r="A77" s="53" t="s">
        <v>142</v>
      </c>
      <c r="B77" s="60"/>
      <c r="C77" s="35"/>
      <c r="D77" s="23"/>
      <c r="E77" s="35">
        <v>80</v>
      </c>
      <c r="F77" s="35">
        <v>0</v>
      </c>
      <c r="G77" s="35"/>
      <c r="H77" s="23"/>
      <c r="I77" s="23"/>
      <c r="J77" s="23"/>
      <c r="K77" s="35"/>
      <c r="L77" s="23"/>
      <c r="M77" s="35"/>
      <c r="N77" s="35"/>
      <c r="O77" s="35"/>
      <c r="P77" s="35"/>
      <c r="Q77" s="25">
        <f t="shared" si="2"/>
        <v>80</v>
      </c>
    </row>
    <row r="78" spans="1:21" x14ac:dyDescent="0.25">
      <c r="A78" s="28" t="s">
        <v>192</v>
      </c>
      <c r="B78" s="35"/>
      <c r="C78" s="35"/>
      <c r="D78" s="23"/>
      <c r="E78" s="35"/>
      <c r="F78" s="35">
        <v>80</v>
      </c>
      <c r="G78" s="35"/>
      <c r="H78" s="23"/>
      <c r="I78" s="23"/>
      <c r="J78" s="23"/>
      <c r="K78" s="35"/>
      <c r="L78" s="23"/>
      <c r="M78" s="35"/>
      <c r="N78" s="35"/>
      <c r="O78" s="35"/>
      <c r="P78" s="35"/>
      <c r="Q78" s="25">
        <f t="shared" si="2"/>
        <v>80</v>
      </c>
    </row>
    <row r="79" spans="1:21" x14ac:dyDescent="0.25">
      <c r="A79" s="54" t="s">
        <v>218</v>
      </c>
      <c r="B79" s="120"/>
      <c r="C79" s="117"/>
      <c r="D79" s="118"/>
      <c r="E79" s="117"/>
      <c r="F79" s="117"/>
      <c r="G79" s="117"/>
      <c r="H79" s="118"/>
      <c r="I79" s="23">
        <v>80</v>
      </c>
      <c r="J79" s="23"/>
      <c r="K79" s="35"/>
      <c r="L79" s="23"/>
      <c r="M79" s="35"/>
      <c r="N79" s="35"/>
      <c r="O79" s="35"/>
      <c r="P79" s="35"/>
      <c r="Q79" s="25">
        <f t="shared" si="2"/>
        <v>80</v>
      </c>
    </row>
    <row r="80" spans="1:21" x14ac:dyDescent="0.25">
      <c r="A80" s="53" t="s">
        <v>143</v>
      </c>
      <c r="B80" s="120"/>
      <c r="C80" s="117"/>
      <c r="D80" s="118"/>
      <c r="E80" s="117">
        <v>79</v>
      </c>
      <c r="F80" s="117">
        <v>0</v>
      </c>
      <c r="G80" s="117"/>
      <c r="H80" s="118"/>
      <c r="I80" s="23"/>
      <c r="J80" s="23"/>
      <c r="K80" s="35"/>
      <c r="L80" s="23"/>
      <c r="M80" s="35"/>
      <c r="N80" s="35"/>
      <c r="O80" s="35"/>
      <c r="P80" s="35"/>
      <c r="Q80" s="25">
        <f t="shared" si="2"/>
        <v>79</v>
      </c>
    </row>
    <row r="81" spans="1:21" x14ac:dyDescent="0.25">
      <c r="A81" s="53" t="s">
        <v>145</v>
      </c>
      <c r="B81" s="120"/>
      <c r="C81" s="117"/>
      <c r="D81" s="118"/>
      <c r="E81" s="117">
        <v>77</v>
      </c>
      <c r="F81" s="117">
        <v>0</v>
      </c>
      <c r="G81" s="117"/>
      <c r="H81" s="118"/>
      <c r="I81" s="23"/>
      <c r="J81" s="23"/>
      <c r="K81" s="35"/>
      <c r="L81" s="23"/>
      <c r="M81" s="35"/>
      <c r="N81" s="35"/>
      <c r="O81" s="35"/>
      <c r="P81" s="35"/>
      <c r="Q81" s="25">
        <f t="shared" si="2"/>
        <v>77</v>
      </c>
    </row>
    <row r="82" spans="1:21" x14ac:dyDescent="0.25">
      <c r="A82" s="53" t="s">
        <v>260</v>
      </c>
      <c r="B82" s="60"/>
      <c r="C82" s="35"/>
      <c r="D82" s="23"/>
      <c r="E82" s="35"/>
      <c r="F82" s="35"/>
      <c r="G82" s="35"/>
      <c r="H82" s="23"/>
      <c r="I82" s="23"/>
      <c r="J82" s="23"/>
      <c r="K82" s="35"/>
      <c r="L82" s="23"/>
      <c r="M82" s="35"/>
      <c r="N82" s="35"/>
      <c r="O82" s="35"/>
      <c r="P82" s="35">
        <v>71</v>
      </c>
      <c r="Q82" s="25">
        <f t="shared" si="2"/>
        <v>71</v>
      </c>
    </row>
    <row r="83" spans="1:21" x14ac:dyDescent="0.25">
      <c r="A83" s="53" t="s">
        <v>261</v>
      </c>
      <c r="B83" s="60"/>
      <c r="C83" s="35"/>
      <c r="D83" s="23"/>
      <c r="E83" s="35"/>
      <c r="F83" s="35"/>
      <c r="G83" s="35"/>
      <c r="H83" s="23"/>
      <c r="I83" s="23"/>
      <c r="J83" s="23"/>
      <c r="K83" s="35"/>
      <c r="L83" s="23"/>
      <c r="M83" s="35"/>
      <c r="N83" s="35"/>
      <c r="O83" s="35"/>
      <c r="P83" s="35">
        <v>66</v>
      </c>
      <c r="Q83" s="25">
        <f t="shared" si="2"/>
        <v>66</v>
      </c>
    </row>
    <row r="84" spans="1:21" x14ac:dyDescent="0.25">
      <c r="A84" s="53" t="s">
        <v>262</v>
      </c>
      <c r="B84" s="60"/>
      <c r="C84" s="35"/>
      <c r="D84" s="23"/>
      <c r="E84" s="35"/>
      <c r="F84" s="35"/>
      <c r="G84" s="35"/>
      <c r="H84" s="23"/>
      <c r="I84" s="23"/>
      <c r="J84" s="23"/>
      <c r="K84" s="35"/>
      <c r="L84" s="23"/>
      <c r="M84" s="35"/>
      <c r="N84" s="35"/>
      <c r="O84" s="35"/>
      <c r="P84" s="35">
        <v>65</v>
      </c>
      <c r="Q84" s="25">
        <f t="shared" si="2"/>
        <v>65</v>
      </c>
    </row>
    <row r="85" spans="1:21" x14ac:dyDescent="0.25">
      <c r="A85" s="53" t="s">
        <v>263</v>
      </c>
      <c r="B85" s="60"/>
      <c r="C85" s="35"/>
      <c r="D85" s="23"/>
      <c r="E85" s="35"/>
      <c r="F85" s="35"/>
      <c r="G85" s="35"/>
      <c r="H85" s="23"/>
      <c r="I85" s="23"/>
      <c r="J85" s="23"/>
      <c r="K85" s="35"/>
      <c r="L85" s="23"/>
      <c r="M85" s="35"/>
      <c r="N85" s="35"/>
      <c r="O85" s="35"/>
      <c r="P85" s="35">
        <v>63</v>
      </c>
      <c r="Q85" s="25">
        <f t="shared" si="2"/>
        <v>63</v>
      </c>
    </row>
    <row r="86" spans="1:21" x14ac:dyDescent="0.25">
      <c r="A86" s="53"/>
      <c r="B86" s="120"/>
      <c r="C86" s="117"/>
      <c r="D86" s="118"/>
      <c r="E86" s="117"/>
      <c r="F86" s="117"/>
      <c r="G86" s="117"/>
      <c r="H86" s="118"/>
      <c r="I86" s="118"/>
      <c r="J86" s="93"/>
      <c r="K86" s="115"/>
      <c r="L86" s="93"/>
      <c r="M86" s="115"/>
      <c r="N86" s="115"/>
      <c r="O86" s="115"/>
      <c r="P86" s="115"/>
      <c r="Q86" s="25"/>
    </row>
    <row r="87" spans="1:21" x14ac:dyDescent="0.25">
      <c r="A87" s="116" t="s">
        <v>79</v>
      </c>
      <c r="B87" s="117" t="s">
        <v>60</v>
      </c>
      <c r="C87" s="117" t="s">
        <v>61</v>
      </c>
      <c r="D87" s="118" t="s">
        <v>104</v>
      </c>
      <c r="E87" s="117" t="s">
        <v>164</v>
      </c>
      <c r="F87" s="117" t="s">
        <v>188</v>
      </c>
      <c r="G87" s="117" t="s">
        <v>194</v>
      </c>
      <c r="H87" s="118" t="s">
        <v>206</v>
      </c>
      <c r="I87" s="118" t="s">
        <v>221</v>
      </c>
      <c r="J87" s="93" t="s">
        <v>237</v>
      </c>
      <c r="K87" s="115" t="s">
        <v>238</v>
      </c>
      <c r="L87" s="93" t="s">
        <v>240</v>
      </c>
      <c r="M87" s="115" t="s">
        <v>246</v>
      </c>
      <c r="N87" s="115" t="s">
        <v>257</v>
      </c>
      <c r="O87" s="115" t="s">
        <v>258</v>
      </c>
      <c r="P87" s="115" t="s">
        <v>259</v>
      </c>
      <c r="Q87" s="25" t="s">
        <v>62</v>
      </c>
      <c r="R87" s="32" t="s">
        <v>198</v>
      </c>
      <c r="S87" s="52"/>
      <c r="T87" s="52"/>
      <c r="U87" s="52"/>
    </row>
    <row r="88" spans="1:21" x14ac:dyDescent="0.25">
      <c r="A88" s="33" t="s">
        <v>52</v>
      </c>
      <c r="B88" s="83">
        <v>100</v>
      </c>
      <c r="C88" s="35"/>
      <c r="D88" s="82">
        <v>98</v>
      </c>
      <c r="E88" s="83">
        <v>100</v>
      </c>
      <c r="F88" s="35"/>
      <c r="G88" s="105">
        <v>100</v>
      </c>
      <c r="H88" s="82">
        <v>99</v>
      </c>
      <c r="I88" s="23">
        <v>97</v>
      </c>
      <c r="J88" s="23"/>
      <c r="K88" s="105">
        <v>100</v>
      </c>
      <c r="L88" s="105">
        <v>98</v>
      </c>
      <c r="M88" s="105">
        <v>99</v>
      </c>
      <c r="N88" s="35">
        <v>98</v>
      </c>
      <c r="O88" s="35">
        <v>99</v>
      </c>
      <c r="P88" s="35">
        <v>97</v>
      </c>
      <c r="Q88" s="25">
        <f>SUM(B88:M88) -I88</f>
        <v>794</v>
      </c>
      <c r="R88" s="81" t="s">
        <v>195</v>
      </c>
      <c r="S88" s="54"/>
      <c r="T88" s="54"/>
      <c r="U88" s="54"/>
    </row>
    <row r="89" spans="1:21" x14ac:dyDescent="0.25">
      <c r="A89" s="28" t="s">
        <v>80</v>
      </c>
      <c r="B89" s="35"/>
      <c r="C89" s="83">
        <v>100</v>
      </c>
      <c r="D89" s="35">
        <v>96</v>
      </c>
      <c r="E89" s="83">
        <v>99</v>
      </c>
      <c r="F89" s="105">
        <v>98</v>
      </c>
      <c r="G89" s="35"/>
      <c r="H89" s="82">
        <v>98</v>
      </c>
      <c r="I89" s="105">
        <v>96</v>
      </c>
      <c r="J89" s="82">
        <v>100</v>
      </c>
      <c r="K89" s="35"/>
      <c r="L89" s="23"/>
      <c r="M89" s="105">
        <v>98</v>
      </c>
      <c r="N89" s="35"/>
      <c r="O89" s="105">
        <v>98</v>
      </c>
      <c r="P89" s="35">
        <v>94</v>
      </c>
      <c r="Q89" s="25">
        <f>SUM(B89:M89) + 2</f>
        <v>787</v>
      </c>
      <c r="R89" s="92" t="s">
        <v>199</v>
      </c>
      <c r="S89"/>
      <c r="T89"/>
      <c r="U89"/>
    </row>
    <row r="90" spans="1:21" x14ac:dyDescent="0.25">
      <c r="A90" s="28" t="s">
        <v>83</v>
      </c>
      <c r="B90" s="35"/>
      <c r="C90" s="83">
        <v>97</v>
      </c>
      <c r="D90" s="105">
        <v>88</v>
      </c>
      <c r="E90" s="105">
        <v>91</v>
      </c>
      <c r="F90" s="35"/>
      <c r="G90" s="35"/>
      <c r="H90" s="23"/>
      <c r="I90" s="82">
        <v>92</v>
      </c>
      <c r="J90" s="83">
        <v>99</v>
      </c>
      <c r="K90" s="35"/>
      <c r="L90" s="82">
        <v>96</v>
      </c>
      <c r="M90" s="105">
        <v>96</v>
      </c>
      <c r="N90" s="35"/>
      <c r="O90" s="35"/>
      <c r="P90" s="105">
        <v>83</v>
      </c>
      <c r="Q90" s="25">
        <f t="shared" ref="Q90:Q121" si="3">SUM(B90:P90)</f>
        <v>742</v>
      </c>
      <c r="S90"/>
      <c r="T90"/>
      <c r="U90"/>
    </row>
    <row r="91" spans="1:21" x14ac:dyDescent="0.25">
      <c r="A91" s="28" t="s">
        <v>103</v>
      </c>
      <c r="B91" s="35"/>
      <c r="C91" s="83">
        <v>91</v>
      </c>
      <c r="D91" s="105">
        <v>87</v>
      </c>
      <c r="E91" s="105">
        <v>85</v>
      </c>
      <c r="F91" s="105">
        <v>88</v>
      </c>
      <c r="G91" s="35"/>
      <c r="H91" s="82">
        <v>95</v>
      </c>
      <c r="I91" s="82">
        <v>91</v>
      </c>
      <c r="J91" s="23"/>
      <c r="K91" s="35"/>
      <c r="L91" s="23"/>
      <c r="M91" s="83">
        <v>91</v>
      </c>
      <c r="N91" s="35"/>
      <c r="O91" s="35"/>
      <c r="P91" s="105">
        <v>75</v>
      </c>
      <c r="Q91" s="25">
        <f t="shared" si="3"/>
        <v>703</v>
      </c>
      <c r="R91"/>
      <c r="S91"/>
      <c r="T91"/>
      <c r="U91"/>
    </row>
    <row r="92" spans="1:21" x14ac:dyDescent="0.25">
      <c r="A92" s="33" t="s">
        <v>132</v>
      </c>
      <c r="B92" s="35"/>
      <c r="C92" s="35"/>
      <c r="D92" s="105">
        <v>82</v>
      </c>
      <c r="E92" s="83">
        <v>90</v>
      </c>
      <c r="F92" s="83">
        <v>93</v>
      </c>
      <c r="G92" s="35"/>
      <c r="H92" s="82">
        <v>96</v>
      </c>
      <c r="I92" s="82">
        <v>89</v>
      </c>
      <c r="J92" s="23"/>
      <c r="K92" s="35"/>
      <c r="L92" s="23"/>
      <c r="M92" s="105">
        <v>95</v>
      </c>
      <c r="N92" s="35"/>
      <c r="O92" s="35"/>
      <c r="P92" s="121">
        <v>93</v>
      </c>
      <c r="Q92" s="25">
        <f t="shared" si="3"/>
        <v>638</v>
      </c>
      <c r="R92"/>
      <c r="S92"/>
      <c r="T92">
        <v>96</v>
      </c>
      <c r="U92"/>
    </row>
    <row r="93" spans="1:21" x14ac:dyDescent="0.25">
      <c r="A93" s="28" t="s">
        <v>81</v>
      </c>
      <c r="B93" s="35"/>
      <c r="C93" s="35">
        <v>99</v>
      </c>
      <c r="D93" s="23">
        <v>94</v>
      </c>
      <c r="E93" s="35">
        <v>94</v>
      </c>
      <c r="F93" s="35"/>
      <c r="G93" s="35"/>
      <c r="H93" s="23"/>
      <c r="I93" s="23">
        <v>94</v>
      </c>
      <c r="J93" s="23"/>
      <c r="K93" s="35"/>
      <c r="L93" s="23"/>
      <c r="M93" s="35"/>
      <c r="N93" s="35"/>
      <c r="O93" s="35">
        <v>97</v>
      </c>
      <c r="P93" s="35">
        <v>91</v>
      </c>
      <c r="Q93" s="25">
        <f t="shared" si="3"/>
        <v>569</v>
      </c>
      <c r="R93"/>
      <c r="S93"/>
      <c r="T93"/>
      <c r="U93"/>
    </row>
    <row r="94" spans="1:21" x14ac:dyDescent="0.25">
      <c r="A94" s="28" t="s">
        <v>88</v>
      </c>
      <c r="B94" s="35"/>
      <c r="C94" s="35">
        <v>92</v>
      </c>
      <c r="D94" s="23">
        <v>84</v>
      </c>
      <c r="E94" s="59">
        <v>77</v>
      </c>
      <c r="F94" s="59"/>
      <c r="G94" s="59"/>
      <c r="H94" s="94">
        <v>94</v>
      </c>
      <c r="I94" s="94"/>
      <c r="J94" s="94"/>
      <c r="K94" s="59"/>
      <c r="L94" s="94">
        <v>92</v>
      </c>
      <c r="M94" s="59"/>
      <c r="N94" s="59"/>
      <c r="O94" s="59"/>
      <c r="P94" s="59">
        <v>90</v>
      </c>
      <c r="Q94" s="25">
        <f t="shared" si="3"/>
        <v>529</v>
      </c>
      <c r="R94"/>
      <c r="S94"/>
      <c r="T94"/>
      <c r="U94"/>
    </row>
    <row r="95" spans="1:21" x14ac:dyDescent="0.25">
      <c r="A95" s="28" t="s">
        <v>130</v>
      </c>
      <c r="B95" s="35"/>
      <c r="C95" s="35"/>
      <c r="D95" s="23">
        <v>85</v>
      </c>
      <c r="E95" s="59">
        <v>76</v>
      </c>
      <c r="F95" s="59"/>
      <c r="G95" s="59"/>
      <c r="H95" s="94"/>
      <c r="I95" s="94">
        <v>85</v>
      </c>
      <c r="J95" s="94"/>
      <c r="K95" s="59"/>
      <c r="L95" s="94">
        <v>94</v>
      </c>
      <c r="M95" s="59">
        <v>92</v>
      </c>
      <c r="N95" s="59"/>
      <c r="O95" s="59"/>
      <c r="P95" s="59">
        <v>84</v>
      </c>
      <c r="Q95" s="25">
        <f t="shared" si="3"/>
        <v>516</v>
      </c>
      <c r="R95"/>
      <c r="S95"/>
    </row>
    <row r="96" spans="1:21" x14ac:dyDescent="0.25">
      <c r="A96" s="28" t="s">
        <v>121</v>
      </c>
      <c r="B96" s="35"/>
      <c r="C96" s="35"/>
      <c r="D96" s="23">
        <v>99</v>
      </c>
      <c r="E96" s="35"/>
      <c r="F96" s="35"/>
      <c r="G96" s="35"/>
      <c r="H96" s="23"/>
      <c r="I96" s="23">
        <v>99</v>
      </c>
      <c r="J96" s="23"/>
      <c r="K96" s="35"/>
      <c r="L96" s="23"/>
      <c r="M96" s="35">
        <v>100</v>
      </c>
      <c r="N96" s="35"/>
      <c r="O96" s="35">
        <v>100</v>
      </c>
      <c r="P96" s="35">
        <v>100</v>
      </c>
      <c r="Q96" s="25">
        <f t="shared" si="3"/>
        <v>498</v>
      </c>
      <c r="R96"/>
      <c r="S96"/>
      <c r="T96">
        <v>92</v>
      </c>
      <c r="U96"/>
    </row>
    <row r="97" spans="1:21" x14ac:dyDescent="0.25">
      <c r="A97" s="28" t="s">
        <v>122</v>
      </c>
      <c r="B97" s="35"/>
      <c r="C97" s="35"/>
      <c r="D97" s="23">
        <v>97</v>
      </c>
      <c r="E97" s="35"/>
      <c r="F97" s="83">
        <v>100</v>
      </c>
      <c r="G97" s="35"/>
      <c r="H97" s="23">
        <v>97</v>
      </c>
      <c r="I97" s="23">
        <v>95</v>
      </c>
      <c r="J97" s="23"/>
      <c r="K97" s="35"/>
      <c r="L97" s="23"/>
      <c r="M97" s="35"/>
      <c r="N97" s="35"/>
      <c r="O97" s="35"/>
      <c r="P97" s="35">
        <v>95</v>
      </c>
      <c r="Q97" s="25">
        <f t="shared" si="3"/>
        <v>484</v>
      </c>
      <c r="R97"/>
      <c r="S97"/>
      <c r="T97"/>
      <c r="U97"/>
    </row>
    <row r="98" spans="1:21" x14ac:dyDescent="0.25">
      <c r="A98" s="50" t="s">
        <v>183</v>
      </c>
      <c r="B98" s="35"/>
      <c r="C98" s="35"/>
      <c r="D98" s="23"/>
      <c r="E98" s="35"/>
      <c r="F98" s="59">
        <v>90</v>
      </c>
      <c r="G98" s="59"/>
      <c r="H98" s="94"/>
      <c r="I98" s="150"/>
      <c r="J98" s="150"/>
      <c r="K98" s="149"/>
      <c r="L98" s="150">
        <v>97</v>
      </c>
      <c r="M98" s="149">
        <v>97</v>
      </c>
      <c r="N98" s="149">
        <v>97</v>
      </c>
      <c r="O98" s="149"/>
      <c r="P98" s="149">
        <v>92</v>
      </c>
      <c r="Q98" s="25">
        <f t="shared" si="3"/>
        <v>473</v>
      </c>
      <c r="R98"/>
      <c r="S98"/>
      <c r="T98"/>
      <c r="U98"/>
    </row>
    <row r="99" spans="1:21" x14ac:dyDescent="0.25">
      <c r="A99" s="33" t="s">
        <v>54</v>
      </c>
      <c r="B99" s="35">
        <v>99</v>
      </c>
      <c r="C99" s="35"/>
      <c r="D99" s="23">
        <v>90</v>
      </c>
      <c r="E99" s="35">
        <v>96</v>
      </c>
      <c r="F99" s="35"/>
      <c r="G99" s="35"/>
      <c r="H99" s="23"/>
      <c r="I99" s="23"/>
      <c r="J99" s="23"/>
      <c r="K99" s="35"/>
      <c r="L99" s="23"/>
      <c r="M99" s="35"/>
      <c r="N99" s="35">
        <v>96</v>
      </c>
      <c r="O99" s="35"/>
      <c r="P99" s="35">
        <v>81</v>
      </c>
      <c r="Q99" s="25">
        <f t="shared" si="3"/>
        <v>462</v>
      </c>
      <c r="R99"/>
      <c r="S99"/>
      <c r="T99"/>
      <c r="U99"/>
    </row>
    <row r="100" spans="1:21" x14ac:dyDescent="0.25">
      <c r="A100" s="28" t="s">
        <v>128</v>
      </c>
      <c r="B100" s="35"/>
      <c r="C100" s="35"/>
      <c r="D100" s="23">
        <v>89</v>
      </c>
      <c r="E100" s="59">
        <v>80</v>
      </c>
      <c r="F100" s="59"/>
      <c r="G100" s="59"/>
      <c r="H100" s="94"/>
      <c r="I100" s="94"/>
      <c r="J100" s="94"/>
      <c r="K100" s="59"/>
      <c r="L100" s="94">
        <v>93</v>
      </c>
      <c r="M100" s="59">
        <v>88</v>
      </c>
      <c r="N100" s="59"/>
      <c r="O100" s="59"/>
      <c r="P100" s="59">
        <v>80</v>
      </c>
      <c r="Q100" s="25">
        <f t="shared" si="3"/>
        <v>430</v>
      </c>
      <c r="T100"/>
      <c r="U100"/>
    </row>
    <row r="101" spans="1:21" x14ac:dyDescent="0.25">
      <c r="A101" s="50" t="s">
        <v>211</v>
      </c>
      <c r="B101" s="35"/>
      <c r="C101" s="35"/>
      <c r="D101" s="23"/>
      <c r="E101" s="59"/>
      <c r="F101" s="59"/>
      <c r="G101" s="59"/>
      <c r="H101" s="94"/>
      <c r="I101" s="82">
        <v>100</v>
      </c>
      <c r="J101" s="82"/>
      <c r="K101" s="35"/>
      <c r="L101" s="23">
        <v>99</v>
      </c>
      <c r="M101" s="35"/>
      <c r="N101" s="35">
        <v>99</v>
      </c>
      <c r="O101" s="35"/>
      <c r="P101" s="35">
        <v>99</v>
      </c>
      <c r="Q101" s="25">
        <f t="shared" si="3"/>
        <v>397</v>
      </c>
      <c r="R101"/>
      <c r="S101"/>
    </row>
    <row r="102" spans="1:21" x14ac:dyDescent="0.25">
      <c r="A102" s="33" t="s">
        <v>133</v>
      </c>
      <c r="B102" s="35"/>
      <c r="C102" s="35"/>
      <c r="D102" s="23">
        <v>81</v>
      </c>
      <c r="E102" s="59">
        <v>75</v>
      </c>
      <c r="F102" s="59"/>
      <c r="G102" s="59"/>
      <c r="H102" s="94"/>
      <c r="I102" s="94"/>
      <c r="J102" s="94"/>
      <c r="K102" s="59"/>
      <c r="L102" s="94"/>
      <c r="M102" s="59">
        <v>85</v>
      </c>
      <c r="N102" s="59"/>
      <c r="O102" s="59"/>
      <c r="P102" s="59">
        <v>73</v>
      </c>
      <c r="Q102" s="25">
        <f t="shared" si="3"/>
        <v>314</v>
      </c>
      <c r="R102"/>
      <c r="S102"/>
    </row>
    <row r="103" spans="1:21" x14ac:dyDescent="0.25">
      <c r="A103" s="50" t="s">
        <v>201</v>
      </c>
      <c r="B103" s="35"/>
      <c r="C103" s="35"/>
      <c r="D103" s="23"/>
      <c r="E103" s="59"/>
      <c r="F103" s="59"/>
      <c r="G103" s="59"/>
      <c r="H103" s="95">
        <v>100</v>
      </c>
      <c r="I103" s="94"/>
      <c r="J103" s="94"/>
      <c r="K103" s="59"/>
      <c r="L103" s="94"/>
      <c r="M103" s="59"/>
      <c r="N103" s="59">
        <v>100</v>
      </c>
      <c r="O103" s="59"/>
      <c r="P103" s="59">
        <v>98</v>
      </c>
      <c r="Q103" s="25">
        <f t="shared" si="3"/>
        <v>298</v>
      </c>
      <c r="R103"/>
      <c r="S103"/>
    </row>
    <row r="104" spans="1:21" x14ac:dyDescent="0.25">
      <c r="A104" s="50" t="s">
        <v>162</v>
      </c>
      <c r="B104" s="35"/>
      <c r="C104" s="35"/>
      <c r="D104" s="23"/>
      <c r="E104" s="35">
        <v>97</v>
      </c>
      <c r="F104" s="35">
        <v>99</v>
      </c>
      <c r="G104" s="35"/>
      <c r="H104" s="23"/>
      <c r="I104" s="23">
        <v>98</v>
      </c>
      <c r="J104" s="23"/>
      <c r="K104" s="35"/>
      <c r="L104" s="23"/>
      <c r="M104" s="35"/>
      <c r="N104" s="35"/>
      <c r="O104" s="35"/>
      <c r="P104" s="35"/>
      <c r="Q104" s="25">
        <f t="shared" si="3"/>
        <v>294</v>
      </c>
      <c r="R104"/>
      <c r="S104"/>
      <c r="T104"/>
      <c r="U104"/>
    </row>
    <row r="105" spans="1:21" x14ac:dyDescent="0.25">
      <c r="A105" s="45" t="s">
        <v>154</v>
      </c>
      <c r="B105" s="35"/>
      <c r="C105" s="35"/>
      <c r="D105" s="23"/>
      <c r="E105" s="35">
        <v>88</v>
      </c>
      <c r="F105" s="35">
        <v>95</v>
      </c>
      <c r="G105" s="35"/>
      <c r="H105" s="23"/>
      <c r="I105" s="23"/>
      <c r="J105" s="23"/>
      <c r="K105" s="35"/>
      <c r="L105" s="23"/>
      <c r="M105" s="35">
        <v>94</v>
      </c>
      <c r="N105" s="35"/>
      <c r="O105" s="35"/>
      <c r="P105" s="35"/>
      <c r="Q105" s="25">
        <f t="shared" si="3"/>
        <v>277</v>
      </c>
      <c r="R105"/>
      <c r="S105"/>
    </row>
    <row r="106" spans="1:21" x14ac:dyDescent="0.25">
      <c r="A106" s="45" t="s">
        <v>151</v>
      </c>
      <c r="B106" s="35"/>
      <c r="C106" s="35"/>
      <c r="D106" s="23"/>
      <c r="E106" s="35">
        <v>93</v>
      </c>
      <c r="F106" s="35"/>
      <c r="G106" s="35"/>
      <c r="H106" s="23"/>
      <c r="I106" s="23"/>
      <c r="J106" s="23">
        <v>98</v>
      </c>
      <c r="K106" s="35"/>
      <c r="L106" s="23"/>
      <c r="M106" s="35"/>
      <c r="N106" s="35"/>
      <c r="O106" s="35"/>
      <c r="P106" s="35">
        <v>85</v>
      </c>
      <c r="Q106" s="25">
        <f t="shared" si="3"/>
        <v>276</v>
      </c>
      <c r="T106" s="57">
        <v>9.2893518518518514E-2</v>
      </c>
      <c r="U106" s="56"/>
    </row>
    <row r="107" spans="1:21" x14ac:dyDescent="0.25">
      <c r="A107" s="28" t="s">
        <v>126</v>
      </c>
      <c r="B107" s="35"/>
      <c r="C107" s="35"/>
      <c r="D107" s="23">
        <v>92</v>
      </c>
      <c r="E107" s="35">
        <v>87</v>
      </c>
      <c r="F107" s="35"/>
      <c r="G107" s="35"/>
      <c r="H107" s="23"/>
      <c r="I107" s="23"/>
      <c r="J107" s="23"/>
      <c r="K107" s="35"/>
      <c r="L107" s="23">
        <v>95</v>
      </c>
      <c r="M107" s="35"/>
      <c r="N107" s="35"/>
      <c r="O107" s="35"/>
      <c r="P107" s="35"/>
      <c r="Q107" s="25">
        <f t="shared" si="3"/>
        <v>274</v>
      </c>
      <c r="T107" s="57">
        <v>9.3344907407407404E-2</v>
      </c>
      <c r="U107" s="52"/>
    </row>
    <row r="108" spans="1:21" x14ac:dyDescent="0.25">
      <c r="A108" s="45" t="s">
        <v>156</v>
      </c>
      <c r="B108" s="35"/>
      <c r="C108" s="35"/>
      <c r="D108" s="23"/>
      <c r="E108" s="35">
        <v>82</v>
      </c>
      <c r="F108" s="35">
        <v>92</v>
      </c>
      <c r="G108" s="35"/>
      <c r="H108" s="23"/>
      <c r="I108" s="23">
        <v>90</v>
      </c>
      <c r="J108" s="23"/>
      <c r="K108" s="35"/>
      <c r="L108" s="23"/>
      <c r="M108" s="35"/>
      <c r="N108" s="35"/>
      <c r="O108" s="35"/>
      <c r="P108" s="35"/>
      <c r="Q108" s="25">
        <f t="shared" si="3"/>
        <v>264</v>
      </c>
      <c r="R108"/>
      <c r="S108"/>
      <c r="T108" s="57">
        <v>9.599537037037037E-2</v>
      </c>
      <c r="U108" s="52"/>
    </row>
    <row r="109" spans="1:21" x14ac:dyDescent="0.25">
      <c r="A109" s="28" t="s">
        <v>86</v>
      </c>
      <c r="B109" s="35"/>
      <c r="C109" s="35">
        <v>94</v>
      </c>
      <c r="D109" s="23"/>
      <c r="E109" s="59">
        <v>81</v>
      </c>
      <c r="F109" s="35"/>
      <c r="G109" s="35"/>
      <c r="H109" s="23"/>
      <c r="I109" s="23">
        <v>88</v>
      </c>
      <c r="J109" s="23"/>
      <c r="K109" s="35"/>
      <c r="L109" s="23"/>
      <c r="M109" s="35"/>
      <c r="N109" s="35"/>
      <c r="O109" s="35"/>
      <c r="P109" s="35"/>
      <c r="Q109" s="25">
        <f t="shared" si="3"/>
        <v>263</v>
      </c>
      <c r="R109"/>
      <c r="S109"/>
      <c r="T109" s="57">
        <v>9.6979166666666672E-2</v>
      </c>
      <c r="U109" s="52"/>
    </row>
    <row r="110" spans="1:21" x14ac:dyDescent="0.25">
      <c r="A110" s="45" t="s">
        <v>155</v>
      </c>
      <c r="B110" s="35"/>
      <c r="C110" s="35"/>
      <c r="D110" s="23"/>
      <c r="E110" s="35">
        <v>83</v>
      </c>
      <c r="F110" s="35">
        <v>89</v>
      </c>
      <c r="G110" s="35"/>
      <c r="H110" s="23"/>
      <c r="I110" s="23"/>
      <c r="J110" s="23"/>
      <c r="K110" s="35"/>
      <c r="L110" s="23"/>
      <c r="M110" s="35">
        <v>89</v>
      </c>
      <c r="N110" s="35"/>
      <c r="O110" s="35"/>
      <c r="P110" s="35"/>
      <c r="Q110" s="25">
        <f t="shared" si="3"/>
        <v>261</v>
      </c>
      <c r="R110"/>
      <c r="S110"/>
      <c r="T110" s="57">
        <v>9.8715277777777777E-2</v>
      </c>
      <c r="U110" s="52"/>
    </row>
    <row r="111" spans="1:21" x14ac:dyDescent="0.25">
      <c r="A111" s="28" t="s">
        <v>87</v>
      </c>
      <c r="B111" s="35"/>
      <c r="C111" s="35">
        <v>93</v>
      </c>
      <c r="D111" s="23"/>
      <c r="E111" s="35"/>
      <c r="F111" s="35">
        <v>86</v>
      </c>
      <c r="G111" s="35"/>
      <c r="H111" s="23"/>
      <c r="I111" s="23"/>
      <c r="J111" s="23"/>
      <c r="K111" s="35"/>
      <c r="L111" s="23"/>
      <c r="M111" s="35"/>
      <c r="N111" s="35"/>
      <c r="O111" s="35"/>
      <c r="P111" s="35">
        <v>79</v>
      </c>
      <c r="Q111" s="25">
        <f t="shared" si="3"/>
        <v>258</v>
      </c>
      <c r="R111"/>
      <c r="S111"/>
      <c r="T111" s="57">
        <v>9.9606481481481476E-2</v>
      </c>
      <c r="U111" s="52"/>
    </row>
    <row r="112" spans="1:21" x14ac:dyDescent="0.25">
      <c r="A112" s="45" t="s">
        <v>157</v>
      </c>
      <c r="B112" s="35"/>
      <c r="C112" s="35"/>
      <c r="D112" s="23"/>
      <c r="E112" s="59">
        <v>79</v>
      </c>
      <c r="F112" s="59">
        <v>85</v>
      </c>
      <c r="G112" s="59"/>
      <c r="H112" s="94"/>
      <c r="I112" s="94">
        <v>84</v>
      </c>
      <c r="J112" s="94"/>
      <c r="K112" s="59"/>
      <c r="L112" s="94"/>
      <c r="M112" s="59"/>
      <c r="N112" s="59"/>
      <c r="O112" s="59"/>
      <c r="P112" s="59"/>
      <c r="Q112" s="25">
        <f t="shared" si="3"/>
        <v>248</v>
      </c>
      <c r="R112"/>
      <c r="S112"/>
      <c r="T112" s="57">
        <v>0.10031249999999999</v>
      </c>
      <c r="U112" s="52"/>
    </row>
    <row r="113" spans="1:21" x14ac:dyDescent="0.25">
      <c r="A113" s="28" t="s">
        <v>134</v>
      </c>
      <c r="B113" s="35"/>
      <c r="C113" s="35"/>
      <c r="D113" s="23">
        <v>80</v>
      </c>
      <c r="E113" s="35"/>
      <c r="F113" s="35">
        <v>87</v>
      </c>
      <c r="G113" s="35"/>
      <c r="H113" s="23"/>
      <c r="I113" s="23"/>
      <c r="J113" s="23"/>
      <c r="K113" s="35"/>
      <c r="L113" s="23"/>
      <c r="M113" s="35"/>
      <c r="N113" s="35"/>
      <c r="O113" s="35"/>
      <c r="P113" s="35">
        <v>77</v>
      </c>
      <c r="Q113" s="25">
        <f t="shared" si="3"/>
        <v>244</v>
      </c>
      <c r="R113"/>
      <c r="S113"/>
      <c r="T113" s="57"/>
      <c r="U113" s="52"/>
    </row>
    <row r="114" spans="1:21" x14ac:dyDescent="0.25">
      <c r="A114" s="50" t="s">
        <v>160</v>
      </c>
      <c r="B114" s="35"/>
      <c r="C114" s="35"/>
      <c r="D114" s="23"/>
      <c r="E114" s="59">
        <v>73</v>
      </c>
      <c r="F114" s="59">
        <v>82</v>
      </c>
      <c r="G114" s="59"/>
      <c r="H114" s="94"/>
      <c r="I114" s="94"/>
      <c r="J114" s="94"/>
      <c r="K114" s="59"/>
      <c r="L114" s="94"/>
      <c r="M114" s="59"/>
      <c r="N114" s="59"/>
      <c r="O114" s="59"/>
      <c r="P114" s="59">
        <v>74</v>
      </c>
      <c r="Q114" s="25">
        <f t="shared" si="3"/>
        <v>229</v>
      </c>
      <c r="S114" s="52"/>
      <c r="T114" s="57">
        <v>0.10894675925925927</v>
      </c>
      <c r="U114" s="52"/>
    </row>
    <row r="115" spans="1:21" x14ac:dyDescent="0.25">
      <c r="A115" s="28" t="s">
        <v>120</v>
      </c>
      <c r="B115" s="35"/>
      <c r="C115" s="35"/>
      <c r="D115" s="82">
        <v>100</v>
      </c>
      <c r="E115" s="35"/>
      <c r="F115" s="35"/>
      <c r="G115" s="35"/>
      <c r="H115" s="23"/>
      <c r="I115" s="23"/>
      <c r="J115" s="23"/>
      <c r="K115" s="35"/>
      <c r="L115" s="23">
        <v>100</v>
      </c>
      <c r="M115" s="35"/>
      <c r="N115" s="35"/>
      <c r="O115" s="35"/>
      <c r="P115" s="35"/>
      <c r="Q115" s="25">
        <f t="shared" si="3"/>
        <v>200</v>
      </c>
      <c r="S115" s="52"/>
      <c r="T115" s="57">
        <v>0.11527777777777777</v>
      </c>
      <c r="U115" s="52"/>
    </row>
    <row r="116" spans="1:21" x14ac:dyDescent="0.25">
      <c r="A116" s="28" t="s">
        <v>148</v>
      </c>
      <c r="B116" s="35"/>
      <c r="C116" s="35"/>
      <c r="D116" s="23"/>
      <c r="E116" s="35">
        <v>98</v>
      </c>
      <c r="F116" s="35"/>
      <c r="G116" s="35"/>
      <c r="H116" s="23"/>
      <c r="I116" s="23"/>
      <c r="J116" s="23"/>
      <c r="K116" s="35"/>
      <c r="L116" s="23"/>
      <c r="M116" s="35"/>
      <c r="N116" s="35"/>
      <c r="O116" s="35"/>
      <c r="P116" s="35">
        <v>96</v>
      </c>
      <c r="Q116" s="25">
        <f t="shared" si="3"/>
        <v>194</v>
      </c>
      <c r="S116" s="52"/>
      <c r="T116" s="52"/>
      <c r="U116" s="52"/>
    </row>
    <row r="117" spans="1:21" x14ac:dyDescent="0.25">
      <c r="A117" s="28" t="s">
        <v>85</v>
      </c>
      <c r="B117" s="35"/>
      <c r="C117" s="35">
        <v>95</v>
      </c>
      <c r="D117" s="23"/>
      <c r="E117" s="35"/>
      <c r="F117" s="35"/>
      <c r="G117" s="35"/>
      <c r="H117" s="23"/>
      <c r="I117" s="93"/>
      <c r="J117" s="93"/>
      <c r="K117" s="115"/>
      <c r="L117" s="93"/>
      <c r="M117" s="115">
        <v>90</v>
      </c>
      <c r="N117" s="115"/>
      <c r="O117" s="115"/>
      <c r="P117" s="115"/>
      <c r="Q117" s="25">
        <f t="shared" si="3"/>
        <v>185</v>
      </c>
    </row>
    <row r="118" spans="1:21" x14ac:dyDescent="0.25">
      <c r="A118" s="28" t="s">
        <v>127</v>
      </c>
      <c r="B118" s="35"/>
      <c r="C118" s="35"/>
      <c r="D118" s="23">
        <v>91</v>
      </c>
      <c r="E118" s="35"/>
      <c r="F118" s="35">
        <v>94</v>
      </c>
      <c r="G118" s="35"/>
      <c r="H118" s="23"/>
      <c r="I118" s="23"/>
      <c r="J118" s="23"/>
      <c r="K118" s="35"/>
      <c r="L118" s="23"/>
      <c r="M118" s="35"/>
      <c r="N118" s="35"/>
      <c r="O118" s="35"/>
      <c r="P118" s="35"/>
      <c r="Q118" s="25">
        <f t="shared" si="3"/>
        <v>185</v>
      </c>
    </row>
    <row r="119" spans="1:21" x14ac:dyDescent="0.25">
      <c r="A119" s="28" t="s">
        <v>82</v>
      </c>
      <c r="B119" s="35"/>
      <c r="C119" s="35">
        <v>98</v>
      </c>
      <c r="D119" s="23"/>
      <c r="E119" s="35">
        <v>84</v>
      </c>
      <c r="F119" s="35"/>
      <c r="G119" s="35"/>
      <c r="H119" s="23"/>
      <c r="I119" s="23"/>
      <c r="J119" s="23"/>
      <c r="K119" s="35"/>
      <c r="L119" s="23"/>
      <c r="M119" s="35"/>
      <c r="N119" s="35"/>
      <c r="O119" s="35"/>
      <c r="P119" s="35"/>
      <c r="Q119" s="25">
        <f t="shared" si="3"/>
        <v>182</v>
      </c>
    </row>
    <row r="120" spans="1:21" x14ac:dyDescent="0.25">
      <c r="A120" s="33" t="s">
        <v>129</v>
      </c>
      <c r="B120" s="35"/>
      <c r="C120" s="35"/>
      <c r="D120" s="23">
        <v>86</v>
      </c>
      <c r="E120" s="35"/>
      <c r="F120" s="35">
        <v>96</v>
      </c>
      <c r="G120" s="35"/>
      <c r="H120" s="23"/>
      <c r="I120" s="23"/>
      <c r="J120" s="23"/>
      <c r="K120" s="35"/>
      <c r="L120" s="23"/>
      <c r="M120" s="35"/>
      <c r="N120" s="35"/>
      <c r="O120" s="35"/>
      <c r="P120" s="35"/>
      <c r="Q120" s="25">
        <f t="shared" si="3"/>
        <v>182</v>
      </c>
    </row>
    <row r="121" spans="1:21" x14ac:dyDescent="0.25">
      <c r="A121" s="33" t="s">
        <v>56</v>
      </c>
      <c r="B121" s="35">
        <v>97</v>
      </c>
      <c r="C121" s="35"/>
      <c r="D121" s="23"/>
      <c r="E121" s="35"/>
      <c r="F121" s="35"/>
      <c r="G121" s="35"/>
      <c r="H121" s="23"/>
      <c r="I121" s="23"/>
      <c r="J121" s="23"/>
      <c r="K121" s="35"/>
      <c r="L121" s="23"/>
      <c r="M121" s="35"/>
      <c r="N121" s="35"/>
      <c r="O121" s="35"/>
      <c r="P121" s="35">
        <v>82</v>
      </c>
      <c r="Q121" s="25">
        <f t="shared" si="3"/>
        <v>179</v>
      </c>
    </row>
    <row r="122" spans="1:21" x14ac:dyDescent="0.25">
      <c r="A122" s="28" t="s">
        <v>125</v>
      </c>
      <c r="B122" s="35"/>
      <c r="C122" s="35"/>
      <c r="D122" s="23">
        <v>93</v>
      </c>
      <c r="E122" s="35"/>
      <c r="F122" s="35"/>
      <c r="G122" s="35"/>
      <c r="H122" s="23"/>
      <c r="I122" s="23"/>
      <c r="J122" s="23"/>
      <c r="K122" s="35"/>
      <c r="L122" s="23"/>
      <c r="M122" s="35"/>
      <c r="N122" s="35"/>
      <c r="O122" s="35"/>
      <c r="P122" s="35">
        <v>86</v>
      </c>
      <c r="Q122" s="25">
        <f t="shared" ref="Q122:Q146" si="4">SUM(B122:P122)</f>
        <v>179</v>
      </c>
    </row>
    <row r="123" spans="1:21" x14ac:dyDescent="0.25">
      <c r="A123" s="45" t="s">
        <v>152</v>
      </c>
      <c r="B123" s="35"/>
      <c r="C123" s="35"/>
      <c r="D123" s="23"/>
      <c r="E123" s="35">
        <v>92</v>
      </c>
      <c r="F123" s="35"/>
      <c r="G123" s="35"/>
      <c r="H123" s="23"/>
      <c r="I123" s="23"/>
      <c r="J123" s="23"/>
      <c r="K123" s="35"/>
      <c r="L123" s="23"/>
      <c r="M123" s="35"/>
      <c r="N123" s="35"/>
      <c r="O123" s="35"/>
      <c r="P123" s="35">
        <v>87</v>
      </c>
      <c r="Q123" s="25">
        <f t="shared" si="4"/>
        <v>179</v>
      </c>
    </row>
    <row r="124" spans="1:21" x14ac:dyDescent="0.25">
      <c r="A124" s="16" t="s">
        <v>245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>
        <v>91</v>
      </c>
      <c r="M124" s="35">
        <v>87</v>
      </c>
      <c r="N124" s="35"/>
      <c r="O124" s="35"/>
      <c r="P124" s="35"/>
      <c r="Q124" s="25">
        <f t="shared" si="4"/>
        <v>178</v>
      </c>
    </row>
    <row r="125" spans="1:21" x14ac:dyDescent="0.25">
      <c r="A125" s="33" t="s">
        <v>55</v>
      </c>
      <c r="B125" s="35">
        <v>98</v>
      </c>
      <c r="C125" s="35"/>
      <c r="D125" s="23"/>
      <c r="E125" s="35"/>
      <c r="F125" s="35"/>
      <c r="G125" s="35"/>
      <c r="H125" s="23"/>
      <c r="I125" s="23"/>
      <c r="J125" s="23"/>
      <c r="K125" s="35"/>
      <c r="L125" s="23"/>
      <c r="M125" s="35"/>
      <c r="N125" s="35"/>
      <c r="O125" s="35"/>
      <c r="P125" s="35">
        <v>78</v>
      </c>
      <c r="Q125" s="25">
        <f t="shared" si="4"/>
        <v>176</v>
      </c>
    </row>
    <row r="126" spans="1:21" x14ac:dyDescent="0.25">
      <c r="A126" s="28" t="s">
        <v>131</v>
      </c>
      <c r="B126" s="35"/>
      <c r="C126" s="35"/>
      <c r="D126" s="23">
        <v>83</v>
      </c>
      <c r="E126" s="35">
        <v>89</v>
      </c>
      <c r="F126" s="35"/>
      <c r="G126" s="35"/>
      <c r="H126" s="23"/>
      <c r="I126" s="23"/>
      <c r="J126" s="23"/>
      <c r="K126" s="35"/>
      <c r="L126" s="23"/>
      <c r="M126" s="35"/>
      <c r="N126" s="35"/>
      <c r="O126" s="35"/>
      <c r="P126" s="35"/>
      <c r="Q126" s="25">
        <f t="shared" si="4"/>
        <v>172</v>
      </c>
    </row>
    <row r="127" spans="1:21" x14ac:dyDescent="0.25">
      <c r="A127" s="28" t="s">
        <v>84</v>
      </c>
      <c r="B127" s="35"/>
      <c r="C127" s="35">
        <v>96</v>
      </c>
      <c r="D127" s="23"/>
      <c r="E127" s="35"/>
      <c r="F127" s="35"/>
      <c r="G127" s="35"/>
      <c r="H127" s="23"/>
      <c r="I127" s="23"/>
      <c r="J127" s="23"/>
      <c r="K127" s="35"/>
      <c r="L127" s="23"/>
      <c r="M127" s="35"/>
      <c r="N127" s="35"/>
      <c r="O127" s="35"/>
      <c r="P127" s="35">
        <v>76</v>
      </c>
      <c r="Q127" s="25">
        <f t="shared" si="4"/>
        <v>172</v>
      </c>
    </row>
    <row r="128" spans="1:21" ht="30" x14ac:dyDescent="0.25">
      <c r="A128" s="50" t="s">
        <v>186</v>
      </c>
      <c r="B128" s="35"/>
      <c r="C128" s="35"/>
      <c r="D128" s="23"/>
      <c r="E128" s="35"/>
      <c r="F128" s="59">
        <v>83</v>
      </c>
      <c r="G128" s="59"/>
      <c r="H128" s="94"/>
      <c r="I128" s="94">
        <v>87</v>
      </c>
      <c r="J128" s="94"/>
      <c r="K128" s="59"/>
      <c r="L128" s="94"/>
      <c r="M128" s="59"/>
      <c r="N128" s="59"/>
      <c r="O128" s="59"/>
      <c r="P128" s="59"/>
      <c r="Q128" s="25">
        <f t="shared" si="4"/>
        <v>170</v>
      </c>
    </row>
    <row r="129" spans="1:17" x14ac:dyDescent="0.25">
      <c r="A129" s="28" t="s">
        <v>89</v>
      </c>
      <c r="B129" s="35"/>
      <c r="C129" s="35">
        <v>90</v>
      </c>
      <c r="D129" s="23"/>
      <c r="E129" s="35"/>
      <c r="F129" s="35"/>
      <c r="G129" s="35"/>
      <c r="H129" s="23"/>
      <c r="I129" s="23"/>
      <c r="J129" s="23"/>
      <c r="K129" s="35"/>
      <c r="L129" s="23"/>
      <c r="M129" s="35"/>
      <c r="N129" s="35"/>
      <c r="O129" s="35"/>
      <c r="P129" s="35">
        <v>72</v>
      </c>
      <c r="Q129" s="25">
        <f t="shared" si="4"/>
        <v>162</v>
      </c>
    </row>
    <row r="130" spans="1:17" x14ac:dyDescent="0.25">
      <c r="A130" s="45" t="s">
        <v>158</v>
      </c>
      <c r="B130" s="35"/>
      <c r="C130" s="35"/>
      <c r="D130" s="23"/>
      <c r="E130" s="59">
        <v>78</v>
      </c>
      <c r="F130" s="59"/>
      <c r="G130" s="59"/>
      <c r="H130" s="94"/>
      <c r="I130" s="94">
        <v>83</v>
      </c>
      <c r="J130" s="94"/>
      <c r="K130" s="59"/>
      <c r="L130" s="94"/>
      <c r="M130" s="59"/>
      <c r="N130" s="59"/>
      <c r="O130" s="59"/>
      <c r="P130" s="59"/>
      <c r="Q130" s="25">
        <f t="shared" si="4"/>
        <v>161</v>
      </c>
    </row>
    <row r="131" spans="1:17" x14ac:dyDescent="0.25">
      <c r="A131" s="28" t="s">
        <v>90</v>
      </c>
      <c r="B131" s="35"/>
      <c r="C131" s="35">
        <v>89</v>
      </c>
      <c r="D131" s="23"/>
      <c r="E131" s="35"/>
      <c r="F131" s="35"/>
      <c r="G131" s="35"/>
      <c r="H131" s="23"/>
      <c r="I131" s="23"/>
      <c r="J131" s="23"/>
      <c r="K131" s="35"/>
      <c r="L131" s="23"/>
      <c r="M131" s="35"/>
      <c r="N131" s="35"/>
      <c r="O131" s="35"/>
      <c r="P131" s="35">
        <v>71</v>
      </c>
      <c r="Q131" s="25">
        <f t="shared" si="4"/>
        <v>160</v>
      </c>
    </row>
    <row r="132" spans="1:17" x14ac:dyDescent="0.25">
      <c r="A132" s="50" t="s">
        <v>181</v>
      </c>
      <c r="B132" s="35"/>
      <c r="C132" s="35"/>
      <c r="D132" s="23"/>
      <c r="E132" s="35"/>
      <c r="F132" s="35">
        <v>97</v>
      </c>
      <c r="G132" s="35"/>
      <c r="H132" s="23"/>
      <c r="I132" s="23"/>
      <c r="J132" s="23"/>
      <c r="K132" s="35"/>
      <c r="L132" s="23"/>
      <c r="M132" s="35"/>
      <c r="N132" s="35"/>
      <c r="O132" s="35"/>
      <c r="P132" s="35"/>
      <c r="Q132" s="25">
        <f t="shared" si="4"/>
        <v>97</v>
      </c>
    </row>
    <row r="133" spans="1:17" x14ac:dyDescent="0.25">
      <c r="A133" s="28" t="s">
        <v>123</v>
      </c>
      <c r="B133" s="35"/>
      <c r="C133" s="35"/>
      <c r="D133" s="23">
        <v>95</v>
      </c>
      <c r="E133" s="35"/>
      <c r="F133" s="35"/>
      <c r="G133" s="35"/>
      <c r="H133" s="23"/>
      <c r="I133" s="23"/>
      <c r="J133" s="23"/>
      <c r="K133" s="35"/>
      <c r="L133" s="23"/>
      <c r="M133" s="35"/>
      <c r="N133" s="35"/>
      <c r="O133" s="35"/>
      <c r="P133" s="35"/>
      <c r="Q133" s="25">
        <f t="shared" si="4"/>
        <v>95</v>
      </c>
    </row>
    <row r="134" spans="1:17" x14ac:dyDescent="0.25">
      <c r="A134" s="45" t="s">
        <v>149</v>
      </c>
      <c r="B134" s="35"/>
      <c r="C134" s="35"/>
      <c r="D134" s="23"/>
      <c r="E134" s="59">
        <v>95</v>
      </c>
      <c r="F134" s="59"/>
      <c r="G134" s="59"/>
      <c r="H134" s="94"/>
      <c r="I134" s="94"/>
      <c r="J134" s="94"/>
      <c r="K134" s="59"/>
      <c r="L134" s="94"/>
      <c r="M134" s="59"/>
      <c r="N134" s="59"/>
      <c r="O134" s="59"/>
      <c r="P134" s="59"/>
      <c r="Q134" s="25">
        <f t="shared" si="4"/>
        <v>95</v>
      </c>
    </row>
    <row r="135" spans="1:17" x14ac:dyDescent="0.25">
      <c r="A135" s="16" t="s">
        <v>219</v>
      </c>
      <c r="B135" s="35"/>
      <c r="C135" s="35"/>
      <c r="D135" s="23"/>
      <c r="E135" s="59"/>
      <c r="F135" s="59"/>
      <c r="G135" s="59"/>
      <c r="H135" s="94"/>
      <c r="I135" s="23">
        <v>93</v>
      </c>
      <c r="J135" s="23"/>
      <c r="K135" s="35"/>
      <c r="L135" s="23"/>
      <c r="M135" s="35"/>
      <c r="N135" s="35"/>
      <c r="O135" s="35"/>
      <c r="P135" s="35"/>
      <c r="Q135" s="25">
        <f t="shared" si="4"/>
        <v>93</v>
      </c>
    </row>
    <row r="136" spans="1:17" x14ac:dyDescent="0.25">
      <c r="A136" s="16" t="s">
        <v>255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6">
        <v>93</v>
      </c>
      <c r="N136" s="16"/>
      <c r="O136" s="16"/>
      <c r="P136" s="16"/>
      <c r="Q136" s="25">
        <f t="shared" si="4"/>
        <v>93</v>
      </c>
    </row>
    <row r="137" spans="1:17" x14ac:dyDescent="0.25">
      <c r="A137" s="50" t="s">
        <v>182</v>
      </c>
      <c r="B137" s="35"/>
      <c r="C137" s="35"/>
      <c r="D137" s="23"/>
      <c r="E137" s="35"/>
      <c r="F137" s="59">
        <v>91</v>
      </c>
      <c r="G137" s="59"/>
      <c r="H137" s="94"/>
      <c r="I137" s="94"/>
      <c r="J137" s="94"/>
      <c r="K137" s="59"/>
      <c r="L137" s="94"/>
      <c r="M137" s="59"/>
      <c r="N137" s="59"/>
      <c r="O137" s="59"/>
      <c r="P137" s="59"/>
      <c r="Q137" s="25">
        <f t="shared" si="4"/>
        <v>91</v>
      </c>
    </row>
    <row r="138" spans="1:17" x14ac:dyDescent="0.25">
      <c r="A138" s="50" t="s">
        <v>264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>
        <v>89</v>
      </c>
      <c r="Q138" s="25">
        <f t="shared" si="4"/>
        <v>89</v>
      </c>
    </row>
    <row r="139" spans="1:17" x14ac:dyDescent="0.25">
      <c r="A139" s="50" t="s">
        <v>265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>
        <v>88</v>
      </c>
      <c r="Q139" s="25">
        <f t="shared" si="4"/>
        <v>88</v>
      </c>
    </row>
    <row r="140" spans="1:17" x14ac:dyDescent="0.25">
      <c r="A140" s="45" t="s">
        <v>153</v>
      </c>
      <c r="B140" s="35"/>
      <c r="C140" s="35"/>
      <c r="D140" s="23"/>
      <c r="E140" s="59">
        <v>86</v>
      </c>
      <c r="F140" s="59"/>
      <c r="G140" s="59"/>
      <c r="H140" s="94"/>
      <c r="I140" s="94"/>
      <c r="J140" s="94"/>
      <c r="K140" s="59"/>
      <c r="L140" s="94"/>
      <c r="M140" s="59"/>
      <c r="N140" s="59"/>
      <c r="O140" s="59"/>
      <c r="P140" s="59"/>
      <c r="Q140" s="25">
        <f t="shared" si="4"/>
        <v>86</v>
      </c>
    </row>
    <row r="141" spans="1:17" x14ac:dyDescent="0.25">
      <c r="A141" s="16" t="s">
        <v>220</v>
      </c>
      <c r="B141" s="35"/>
      <c r="C141" s="35"/>
      <c r="D141" s="23"/>
      <c r="E141" s="59"/>
      <c r="F141" s="59"/>
      <c r="G141" s="59"/>
      <c r="H141" s="94"/>
      <c r="I141" s="23">
        <v>86</v>
      </c>
      <c r="J141" s="23"/>
      <c r="K141" s="35"/>
      <c r="L141" s="23"/>
      <c r="M141" s="35"/>
      <c r="N141" s="35"/>
      <c r="O141" s="35"/>
      <c r="P141" s="35"/>
      <c r="Q141" s="25">
        <f t="shared" si="4"/>
        <v>86</v>
      </c>
    </row>
    <row r="142" spans="1:17" x14ac:dyDescent="0.25">
      <c r="A142" s="16" t="s">
        <v>256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6">
        <v>86</v>
      </c>
      <c r="N142" s="16"/>
      <c r="O142" s="16"/>
      <c r="P142" s="16"/>
      <c r="Q142" s="25">
        <f t="shared" si="4"/>
        <v>86</v>
      </c>
    </row>
    <row r="143" spans="1:17" x14ac:dyDescent="0.25">
      <c r="A143" s="148" t="s">
        <v>185</v>
      </c>
      <c r="B143" s="115"/>
      <c r="C143" s="115"/>
      <c r="D143" s="93"/>
      <c r="E143" s="115"/>
      <c r="F143" s="149">
        <v>84</v>
      </c>
      <c r="G143" s="149"/>
      <c r="H143" s="150"/>
      <c r="I143" s="150"/>
      <c r="J143" s="150"/>
      <c r="K143" s="149"/>
      <c r="L143" s="150"/>
      <c r="M143" s="149"/>
      <c r="N143" s="149"/>
      <c r="O143" s="149"/>
      <c r="P143" s="149"/>
      <c r="Q143" s="25">
        <f t="shared" si="4"/>
        <v>84</v>
      </c>
    </row>
    <row r="144" spans="1:17" x14ac:dyDescent="0.25">
      <c r="A144" s="148" t="s">
        <v>187</v>
      </c>
      <c r="B144" s="115"/>
      <c r="C144" s="115"/>
      <c r="D144" s="93"/>
      <c r="E144" s="115"/>
      <c r="F144" s="149">
        <v>81</v>
      </c>
      <c r="G144" s="149"/>
      <c r="H144" s="150"/>
      <c r="I144" s="150"/>
      <c r="J144" s="150"/>
      <c r="K144" s="149"/>
      <c r="L144" s="150"/>
      <c r="M144" s="149"/>
      <c r="N144" s="149"/>
      <c r="O144" s="149"/>
      <c r="P144" s="149"/>
      <c r="Q144" s="25">
        <f t="shared" si="4"/>
        <v>81</v>
      </c>
    </row>
    <row r="145" spans="1:17" x14ac:dyDescent="0.25">
      <c r="A145" s="148" t="s">
        <v>159</v>
      </c>
      <c r="B145" s="115"/>
      <c r="C145" s="115"/>
      <c r="D145" s="93"/>
      <c r="E145" s="149">
        <v>74</v>
      </c>
      <c r="F145" s="149"/>
      <c r="G145" s="149"/>
      <c r="H145" s="150"/>
      <c r="I145" s="150"/>
      <c r="J145" s="150"/>
      <c r="K145" s="149"/>
      <c r="L145" s="150"/>
      <c r="M145" s="149"/>
      <c r="N145" s="149"/>
      <c r="O145" s="149"/>
      <c r="P145" s="149"/>
      <c r="Q145" s="25">
        <f t="shared" si="4"/>
        <v>74</v>
      </c>
    </row>
    <row r="146" spans="1:17" x14ac:dyDescent="0.25">
      <c r="A146" s="148" t="s">
        <v>161</v>
      </c>
      <c r="B146" s="115"/>
      <c r="C146" s="115"/>
      <c r="D146" s="93"/>
      <c r="E146" s="149">
        <v>72</v>
      </c>
      <c r="F146" s="149"/>
      <c r="G146" s="149"/>
      <c r="H146" s="150"/>
      <c r="I146" s="150"/>
      <c r="J146" s="150"/>
      <c r="K146" s="149"/>
      <c r="L146" s="150"/>
      <c r="M146" s="149"/>
      <c r="N146" s="149"/>
      <c r="O146" s="149"/>
      <c r="P146" s="149"/>
      <c r="Q146" s="25">
        <f t="shared" si="4"/>
        <v>72</v>
      </c>
    </row>
  </sheetData>
  <autoFilter ref="M1:M144"/>
  <sortState ref="A87:Q145">
    <sortCondition descending="1" ref="Q87:Q145"/>
  </sortState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8" sqref="F8"/>
    </sheetView>
  </sheetViews>
  <sheetFormatPr defaultRowHeight="15" x14ac:dyDescent="0.25"/>
  <cols>
    <col min="1" max="1" width="14.140625" customWidth="1"/>
    <col min="4" max="4" width="16.28515625" customWidth="1"/>
  </cols>
  <sheetData>
    <row r="1" spans="1:6" x14ac:dyDescent="0.25">
      <c r="A1" t="s">
        <v>30</v>
      </c>
      <c r="B1" t="s">
        <v>29</v>
      </c>
      <c r="D1" t="s">
        <v>30</v>
      </c>
      <c r="E1" t="s">
        <v>29</v>
      </c>
    </row>
    <row r="2" spans="1:6" x14ac:dyDescent="0.25">
      <c r="A2" s="4" t="s">
        <v>49</v>
      </c>
      <c r="B2" s="4">
        <v>100</v>
      </c>
      <c r="C2" s="4"/>
      <c r="D2" s="4" t="s">
        <v>52</v>
      </c>
      <c r="E2" s="4">
        <v>100</v>
      </c>
    </row>
    <row r="3" spans="1:6" x14ac:dyDescent="0.25">
      <c r="A3" s="3" t="s">
        <v>50</v>
      </c>
      <c r="B3" s="3">
        <v>99</v>
      </c>
      <c r="C3" s="3"/>
      <c r="D3" s="3" t="s">
        <v>54</v>
      </c>
      <c r="E3" s="3">
        <v>99</v>
      </c>
    </row>
    <row r="4" spans="1:6" x14ac:dyDescent="0.25">
      <c r="A4" s="4" t="s">
        <v>51</v>
      </c>
      <c r="B4" s="4">
        <v>98</v>
      </c>
      <c r="C4" s="4"/>
      <c r="D4" s="4" t="s">
        <v>55</v>
      </c>
      <c r="E4" s="4">
        <v>98</v>
      </c>
    </row>
    <row r="5" spans="1:6" x14ac:dyDescent="0.25">
      <c r="A5" s="3" t="s">
        <v>53</v>
      </c>
      <c r="B5" s="3">
        <v>97</v>
      </c>
      <c r="C5" s="3"/>
      <c r="D5" s="3" t="s">
        <v>56</v>
      </c>
      <c r="E5" s="3">
        <v>97</v>
      </c>
    </row>
    <row r="7" spans="1:6" x14ac:dyDescent="0.25">
      <c r="A7" t="s">
        <v>57</v>
      </c>
      <c r="B7" t="s">
        <v>58</v>
      </c>
      <c r="C7" t="s">
        <v>29</v>
      </c>
      <c r="E7" t="s">
        <v>58</v>
      </c>
      <c r="F7" t="s">
        <v>29</v>
      </c>
    </row>
    <row r="8" spans="1:6" x14ac:dyDescent="0.25">
      <c r="A8" s="4" t="s">
        <v>49</v>
      </c>
      <c r="B8" s="5">
        <v>0.82254152619589116</v>
      </c>
      <c r="C8">
        <v>100</v>
      </c>
      <c r="D8" s="3" t="s">
        <v>54</v>
      </c>
      <c r="E8" s="5">
        <v>0.81180213906162402</v>
      </c>
      <c r="F8">
        <v>100</v>
      </c>
    </row>
    <row r="9" spans="1:6" x14ac:dyDescent="0.25">
      <c r="A9" s="3" t="s">
        <v>50</v>
      </c>
      <c r="B9" s="5">
        <v>0.66914534323506225</v>
      </c>
      <c r="C9">
        <v>97</v>
      </c>
      <c r="D9" s="4" t="s">
        <v>52</v>
      </c>
      <c r="E9" s="5">
        <v>0.74962926769372551</v>
      </c>
      <c r="F9">
        <v>99</v>
      </c>
    </row>
    <row r="10" spans="1:6" x14ac:dyDescent="0.25">
      <c r="A10" s="4" t="s">
        <v>51</v>
      </c>
      <c r="B10" s="5">
        <v>0.78891644119793369</v>
      </c>
      <c r="C10">
        <v>99</v>
      </c>
      <c r="D10" s="3" t="s">
        <v>56</v>
      </c>
      <c r="E10" s="5">
        <v>0.62935591447901185</v>
      </c>
      <c r="F10">
        <v>98</v>
      </c>
    </row>
    <row r="11" spans="1:6" x14ac:dyDescent="0.25">
      <c r="A11" s="3" t="s">
        <v>53</v>
      </c>
      <c r="B11" s="5">
        <v>0.69188552722502716</v>
      </c>
      <c r="C11">
        <v>98</v>
      </c>
      <c r="D11" s="4" t="s">
        <v>55</v>
      </c>
      <c r="E11" s="5">
        <v>0.59997868768714258</v>
      </c>
      <c r="F11">
        <v>97</v>
      </c>
    </row>
  </sheetData>
  <sortState ref="D9:F11">
    <sortCondition descending="1" ref="F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H2" sqref="F1:H2"/>
    </sheetView>
  </sheetViews>
  <sheetFormatPr defaultRowHeight="15" x14ac:dyDescent="0.25"/>
  <cols>
    <col min="1" max="1" width="17.85546875" customWidth="1"/>
    <col min="2" max="2" width="0.140625" customWidth="1"/>
    <col min="6" max="6" width="15.140625" customWidth="1"/>
    <col min="7" max="7" width="0.140625" customWidth="1"/>
  </cols>
  <sheetData>
    <row r="1" spans="1:8" x14ac:dyDescent="0.25">
      <c r="A1" s="34" t="s">
        <v>116</v>
      </c>
      <c r="B1" s="34"/>
      <c r="C1" s="34"/>
      <c r="D1" s="34"/>
      <c r="F1" s="159" t="s">
        <v>115</v>
      </c>
      <c r="G1" s="159"/>
      <c r="H1" s="159"/>
    </row>
    <row r="2" spans="1:8" x14ac:dyDescent="0.25">
      <c r="A2" s="16" t="s">
        <v>30</v>
      </c>
      <c r="B2" s="16" t="s">
        <v>114</v>
      </c>
      <c r="C2" s="16" t="s">
        <v>58</v>
      </c>
      <c r="D2" s="16" t="s">
        <v>29</v>
      </c>
      <c r="F2" s="16" t="s">
        <v>30</v>
      </c>
      <c r="G2" s="16" t="s">
        <v>114</v>
      </c>
      <c r="H2" s="16" t="s">
        <v>29</v>
      </c>
    </row>
    <row r="3" spans="1:8" x14ac:dyDescent="0.25">
      <c r="A3" s="9" t="s">
        <v>63</v>
      </c>
      <c r="B3" s="17">
        <v>2.6956018518518522E-2</v>
      </c>
      <c r="C3" s="18">
        <v>0.72519042355961361</v>
      </c>
      <c r="D3" s="16">
        <v>100</v>
      </c>
      <c r="F3" s="20" t="s">
        <v>63</v>
      </c>
      <c r="G3" s="21">
        <v>2.6956018518518522E-2</v>
      </c>
      <c r="H3" s="16">
        <v>100</v>
      </c>
    </row>
    <row r="4" spans="1:8" x14ac:dyDescent="0.25">
      <c r="A4" s="9" t="s">
        <v>51</v>
      </c>
      <c r="B4" s="17">
        <v>3.1736111111111111E-2</v>
      </c>
      <c r="C4" s="18">
        <v>0.71120410448622062</v>
      </c>
      <c r="D4" s="16">
        <v>99</v>
      </c>
      <c r="F4" s="22" t="s">
        <v>105</v>
      </c>
      <c r="G4" s="21">
        <v>2.9537037037037039E-2</v>
      </c>
      <c r="H4" s="16">
        <v>99</v>
      </c>
    </row>
    <row r="5" spans="1:8" x14ac:dyDescent="0.25">
      <c r="A5" s="9" t="s">
        <v>105</v>
      </c>
      <c r="B5" s="17">
        <v>2.9537037037037039E-2</v>
      </c>
      <c r="C5" s="18">
        <v>0.65159211228033664</v>
      </c>
      <c r="D5" s="16">
        <v>98</v>
      </c>
      <c r="F5" s="22" t="s">
        <v>106</v>
      </c>
      <c r="G5" s="21">
        <v>3.0347222222222223E-2</v>
      </c>
      <c r="H5" s="16">
        <v>98</v>
      </c>
    </row>
    <row r="6" spans="1:8" x14ac:dyDescent="0.25">
      <c r="A6" s="9" t="s">
        <v>74</v>
      </c>
      <c r="B6" s="17">
        <v>3.1828703703703706E-2</v>
      </c>
      <c r="C6" s="18">
        <v>0.64998783553645278</v>
      </c>
      <c r="D6" s="16">
        <v>97</v>
      </c>
      <c r="F6" s="20" t="s">
        <v>107</v>
      </c>
      <c r="G6" s="21">
        <v>3.0972222222222224E-2</v>
      </c>
      <c r="H6" s="16">
        <v>97</v>
      </c>
    </row>
    <row r="7" spans="1:8" x14ac:dyDescent="0.25">
      <c r="A7" s="9" t="s">
        <v>106</v>
      </c>
      <c r="B7" s="17">
        <v>3.0347222222222223E-2</v>
      </c>
      <c r="C7" s="18">
        <v>0.64415274464925254</v>
      </c>
      <c r="D7" s="16">
        <v>96</v>
      </c>
      <c r="F7" s="22" t="s">
        <v>108</v>
      </c>
      <c r="G7" s="21">
        <v>3.1458333333333331E-2</v>
      </c>
      <c r="H7" s="16">
        <v>96</v>
      </c>
    </row>
    <row r="8" spans="1:8" x14ac:dyDescent="0.25">
      <c r="A8" s="9" t="s">
        <v>107</v>
      </c>
      <c r="B8" s="17">
        <v>3.0972222222222224E-2</v>
      </c>
      <c r="C8" s="18">
        <v>0.60410286466106022</v>
      </c>
      <c r="D8" s="16">
        <v>95</v>
      </c>
      <c r="F8" s="20" t="s">
        <v>51</v>
      </c>
      <c r="G8" s="21">
        <v>3.1736111111111111E-2</v>
      </c>
      <c r="H8" s="16">
        <v>95</v>
      </c>
    </row>
    <row r="9" spans="1:8" x14ac:dyDescent="0.25">
      <c r="A9" s="9" t="s">
        <v>108</v>
      </c>
      <c r="B9" s="17">
        <v>3.1458333333333331E-2</v>
      </c>
      <c r="C9" s="18">
        <v>0.59000789425409605</v>
      </c>
      <c r="D9" s="16">
        <v>94</v>
      </c>
      <c r="F9" s="22" t="s">
        <v>74</v>
      </c>
      <c r="G9" s="21">
        <v>3.1828703703703706E-2</v>
      </c>
      <c r="H9" s="16">
        <v>94</v>
      </c>
    </row>
    <row r="10" spans="1:8" x14ac:dyDescent="0.25">
      <c r="A10" s="9" t="s">
        <v>111</v>
      </c>
      <c r="B10" s="17">
        <v>3.7592592592592594E-2</v>
      </c>
      <c r="C10" s="18">
        <v>0.58971738888591319</v>
      </c>
      <c r="D10" s="16">
        <v>93</v>
      </c>
      <c r="F10" s="22" t="s">
        <v>109</v>
      </c>
      <c r="G10" s="21">
        <v>3.4363425925925929E-2</v>
      </c>
      <c r="H10" s="16">
        <v>93</v>
      </c>
    </row>
    <row r="11" spans="1:8" x14ac:dyDescent="0.25">
      <c r="A11" s="9" t="s">
        <v>109</v>
      </c>
      <c r="B11" s="17">
        <v>3.4363425925925929E-2</v>
      </c>
      <c r="C11" s="18">
        <v>0.57794094243960581</v>
      </c>
      <c r="D11" s="16">
        <v>92</v>
      </c>
      <c r="F11" s="22" t="s">
        <v>110</v>
      </c>
      <c r="G11" s="21">
        <v>3.5509259259259261E-2</v>
      </c>
      <c r="H11" s="16">
        <v>92</v>
      </c>
    </row>
    <row r="12" spans="1:8" x14ac:dyDescent="0.25">
      <c r="A12" s="9" t="s">
        <v>117</v>
      </c>
      <c r="B12" s="17">
        <v>3.8645833333333331E-2</v>
      </c>
      <c r="C12" s="18">
        <v>0.57364542650537476</v>
      </c>
      <c r="D12" s="16">
        <v>91</v>
      </c>
      <c r="F12" s="22" t="s">
        <v>73</v>
      </c>
      <c r="G12" s="21">
        <v>3.6620370370370373E-2</v>
      </c>
      <c r="H12" s="16">
        <v>91</v>
      </c>
    </row>
    <row r="13" spans="1:8" x14ac:dyDescent="0.25">
      <c r="A13" s="9" t="s">
        <v>73</v>
      </c>
      <c r="B13" s="17">
        <v>3.6620370370370373E-2</v>
      </c>
      <c r="C13" s="18">
        <v>0.56970332637084553</v>
      </c>
      <c r="D13" s="16">
        <v>90</v>
      </c>
      <c r="F13" s="22" t="s">
        <v>111</v>
      </c>
      <c r="G13" s="21">
        <v>3.7592592592592594E-2</v>
      </c>
      <c r="H13" s="16">
        <v>90</v>
      </c>
    </row>
    <row r="14" spans="1:8" x14ac:dyDescent="0.25">
      <c r="A14" s="9" t="s">
        <v>110</v>
      </c>
      <c r="B14" s="17">
        <v>3.5509259259259261E-2</v>
      </c>
      <c r="C14" s="18">
        <v>0.54619508848292286</v>
      </c>
      <c r="D14" s="16">
        <v>89</v>
      </c>
      <c r="F14" s="22" t="s">
        <v>76</v>
      </c>
      <c r="G14" s="21">
        <v>3.7754629629629631E-2</v>
      </c>
      <c r="H14" s="16">
        <v>89</v>
      </c>
    </row>
    <row r="15" spans="1:8" x14ac:dyDescent="0.25">
      <c r="A15" s="9" t="s">
        <v>76</v>
      </c>
      <c r="B15" s="17">
        <v>3.7754629629629631E-2</v>
      </c>
      <c r="C15" s="18">
        <v>0.50976795540754727</v>
      </c>
      <c r="D15" s="16">
        <v>88</v>
      </c>
      <c r="F15" s="22" t="s">
        <v>112</v>
      </c>
      <c r="G15" s="21">
        <v>3.8645833333333331E-2</v>
      </c>
      <c r="H15" s="16">
        <v>88</v>
      </c>
    </row>
    <row r="16" spans="1:8" x14ac:dyDescent="0.25">
      <c r="A16" s="9" t="s">
        <v>113</v>
      </c>
      <c r="B16" s="19">
        <v>4.6273148148148147E-2</v>
      </c>
      <c r="C16" s="18">
        <v>0.49226577684176653</v>
      </c>
      <c r="D16" s="16">
        <v>87</v>
      </c>
      <c r="F16" s="22" t="s">
        <v>113</v>
      </c>
      <c r="G16" s="19">
        <v>4.6273148148148147E-2</v>
      </c>
      <c r="H16" s="16">
        <v>87</v>
      </c>
    </row>
    <row r="18" spans="1:8" x14ac:dyDescent="0.25">
      <c r="A18" s="30" t="s">
        <v>120</v>
      </c>
      <c r="C18" s="5">
        <v>0.72311888964538251</v>
      </c>
      <c r="D18">
        <v>100</v>
      </c>
      <c r="F18" s="30" t="s">
        <v>120</v>
      </c>
      <c r="H18">
        <v>100</v>
      </c>
    </row>
    <row r="19" spans="1:8" x14ac:dyDescent="0.25">
      <c r="A19" s="13" t="s">
        <v>121</v>
      </c>
      <c r="C19" s="5">
        <v>0.684044709763588</v>
      </c>
      <c r="D19">
        <v>99</v>
      </c>
      <c r="F19" s="13" t="s">
        <v>121</v>
      </c>
      <c r="H19">
        <v>99</v>
      </c>
    </row>
    <row r="20" spans="1:8" x14ac:dyDescent="0.25">
      <c r="A20" s="13" t="s">
        <v>122</v>
      </c>
      <c r="C20" s="5">
        <v>0.6749252297805195</v>
      </c>
      <c r="D20">
        <v>98</v>
      </c>
      <c r="F20" s="13" t="s">
        <v>52</v>
      </c>
      <c r="H20">
        <v>98</v>
      </c>
    </row>
    <row r="21" spans="1:8" x14ac:dyDescent="0.25">
      <c r="A21" s="13" t="s">
        <v>52</v>
      </c>
      <c r="C21" s="5">
        <v>0.65634938328762804</v>
      </c>
      <c r="D21">
        <v>97</v>
      </c>
      <c r="F21" s="13" t="s">
        <v>122</v>
      </c>
      <c r="H21">
        <v>97</v>
      </c>
    </row>
    <row r="22" spans="1:8" x14ac:dyDescent="0.25">
      <c r="A22" s="6" t="s">
        <v>54</v>
      </c>
      <c r="C22" s="5">
        <v>0.64962055199543256</v>
      </c>
      <c r="D22">
        <v>96</v>
      </c>
      <c r="F22" s="13" t="s">
        <v>80</v>
      </c>
      <c r="H22">
        <v>96</v>
      </c>
    </row>
    <row r="23" spans="1:8" x14ac:dyDescent="0.25">
      <c r="A23" s="14" t="s">
        <v>123</v>
      </c>
      <c r="C23" s="5">
        <v>0.62209493202843791</v>
      </c>
      <c r="D23">
        <v>95</v>
      </c>
      <c r="F23" s="14" t="s">
        <v>123</v>
      </c>
      <c r="H23">
        <v>95</v>
      </c>
    </row>
    <row r="24" spans="1:8" x14ac:dyDescent="0.25">
      <c r="A24" s="15" t="s">
        <v>80</v>
      </c>
      <c r="C24" s="5">
        <v>0.62204273365223861</v>
      </c>
      <c r="D24">
        <v>94</v>
      </c>
      <c r="F24" s="14" t="s">
        <v>124</v>
      </c>
      <c r="H24">
        <v>94</v>
      </c>
    </row>
    <row r="25" spans="1:8" x14ac:dyDescent="0.25">
      <c r="A25" s="14" t="s">
        <v>124</v>
      </c>
      <c r="C25" s="5">
        <v>0.57128444990408223</v>
      </c>
      <c r="D25">
        <v>93</v>
      </c>
      <c r="F25" s="14" t="s">
        <v>125</v>
      </c>
      <c r="H25">
        <v>93</v>
      </c>
    </row>
    <row r="26" spans="1:8" x14ac:dyDescent="0.25">
      <c r="A26" s="31" t="s">
        <v>127</v>
      </c>
      <c r="C26" s="5">
        <v>0.55626106982451795</v>
      </c>
      <c r="D26">
        <v>92</v>
      </c>
      <c r="F26" s="14" t="s">
        <v>126</v>
      </c>
      <c r="H26">
        <v>92</v>
      </c>
    </row>
    <row r="27" spans="1:8" x14ac:dyDescent="0.25">
      <c r="A27" s="14" t="s">
        <v>128</v>
      </c>
      <c r="C27" s="5">
        <v>0.54766902134254125</v>
      </c>
      <c r="D27">
        <v>91</v>
      </c>
      <c r="F27" s="31" t="s">
        <v>127</v>
      </c>
      <c r="H27">
        <v>91</v>
      </c>
    </row>
    <row r="28" spans="1:8" x14ac:dyDescent="0.25">
      <c r="A28" s="32" t="s">
        <v>129</v>
      </c>
      <c r="C28" s="5">
        <v>0.54581412300041221</v>
      </c>
      <c r="D28">
        <v>90</v>
      </c>
      <c r="F28" s="14" t="s">
        <v>54</v>
      </c>
      <c r="H28">
        <v>90</v>
      </c>
    </row>
    <row r="29" spans="1:8" x14ac:dyDescent="0.25">
      <c r="A29" s="14" t="s">
        <v>96</v>
      </c>
      <c r="C29" s="5">
        <v>0.52070332141485398</v>
      </c>
      <c r="D29">
        <v>89</v>
      </c>
      <c r="F29" s="14" t="s">
        <v>128</v>
      </c>
      <c r="H29">
        <v>89</v>
      </c>
    </row>
    <row r="30" spans="1:8" x14ac:dyDescent="0.25">
      <c r="A30" s="14" t="s">
        <v>130</v>
      </c>
      <c r="C30" s="5">
        <v>0.50245873488620685</v>
      </c>
      <c r="D30">
        <v>88</v>
      </c>
      <c r="F30" s="14" t="s">
        <v>96</v>
      </c>
      <c r="H30">
        <v>88</v>
      </c>
    </row>
    <row r="31" spans="1:8" x14ac:dyDescent="0.25">
      <c r="A31" s="14" t="s">
        <v>125</v>
      </c>
      <c r="C31" s="5">
        <v>0.50184656096546454</v>
      </c>
      <c r="D31">
        <v>87</v>
      </c>
      <c r="F31" s="32" t="s">
        <v>103</v>
      </c>
      <c r="H31">
        <v>87</v>
      </c>
    </row>
    <row r="32" spans="1:8" x14ac:dyDescent="0.25">
      <c r="A32" s="14" t="s">
        <v>126</v>
      </c>
      <c r="C32" s="5">
        <v>0.49794801641586867</v>
      </c>
      <c r="D32">
        <v>86</v>
      </c>
      <c r="F32" s="32" t="s">
        <v>129</v>
      </c>
      <c r="H32">
        <v>86</v>
      </c>
    </row>
    <row r="33" spans="1:8" x14ac:dyDescent="0.25">
      <c r="A33" s="32" t="s">
        <v>103</v>
      </c>
      <c r="C33" s="5">
        <v>0.4926564947717777</v>
      </c>
      <c r="D33">
        <v>85</v>
      </c>
      <c r="F33" s="14" t="s">
        <v>130</v>
      </c>
      <c r="H33">
        <v>85</v>
      </c>
    </row>
    <row r="34" spans="1:8" x14ac:dyDescent="0.25">
      <c r="A34" s="32" t="s">
        <v>132</v>
      </c>
      <c r="C34" s="5">
        <v>0.48694179948539346</v>
      </c>
      <c r="D34">
        <v>84</v>
      </c>
      <c r="F34" s="14" t="s">
        <v>88</v>
      </c>
      <c r="H34">
        <v>84</v>
      </c>
    </row>
    <row r="35" spans="1:8" x14ac:dyDescent="0.25">
      <c r="A35" s="14" t="s">
        <v>88</v>
      </c>
      <c r="C35" s="5">
        <v>0.48687888165525978</v>
      </c>
      <c r="D35">
        <v>83</v>
      </c>
      <c r="F35" s="14" t="s">
        <v>131</v>
      </c>
      <c r="H35">
        <v>83</v>
      </c>
    </row>
    <row r="36" spans="1:8" x14ac:dyDescent="0.25">
      <c r="A36" s="32" t="s">
        <v>133</v>
      </c>
      <c r="C36" s="5">
        <v>0.47970542923751869</v>
      </c>
      <c r="D36">
        <v>82</v>
      </c>
      <c r="F36" s="32" t="s">
        <v>132</v>
      </c>
      <c r="H36">
        <v>82</v>
      </c>
    </row>
    <row r="37" spans="1:8" x14ac:dyDescent="0.25">
      <c r="A37" s="14" t="s">
        <v>131</v>
      </c>
      <c r="C37" s="5">
        <v>0.45107709527169587</v>
      </c>
      <c r="D37">
        <v>81</v>
      </c>
      <c r="F37" s="32" t="s">
        <v>133</v>
      </c>
      <c r="H37">
        <v>81</v>
      </c>
    </row>
    <row r="38" spans="1:8" x14ac:dyDescent="0.25">
      <c r="A38" s="14" t="s">
        <v>134</v>
      </c>
      <c r="C38" s="5">
        <v>0.4229</v>
      </c>
      <c r="D38">
        <v>80</v>
      </c>
      <c r="F38" s="14" t="s">
        <v>134</v>
      </c>
      <c r="H38">
        <v>80</v>
      </c>
    </row>
  </sheetData>
  <sortState ref="A19:C38">
    <sortCondition descending="1" ref="C19:C38"/>
  </sortState>
  <mergeCells count="1">
    <mergeCell ref="F1:H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C8" workbookViewId="0">
      <selection activeCell="M3" sqref="M3:M31"/>
    </sheetView>
  </sheetViews>
  <sheetFormatPr defaultRowHeight="15" x14ac:dyDescent="0.25"/>
  <cols>
    <col min="1" max="1" width="14.7109375" customWidth="1"/>
    <col min="6" max="6" width="15.5703125" customWidth="1"/>
    <col min="7" max="7" width="8.85546875" hidden="1" customWidth="1"/>
    <col min="10" max="10" width="19.42578125" customWidth="1"/>
    <col min="15" max="15" width="19.85546875" customWidth="1"/>
    <col min="16" max="16" width="8.85546875" hidden="1" customWidth="1"/>
  </cols>
  <sheetData>
    <row r="1" spans="1:17" x14ac:dyDescent="0.25">
      <c r="A1" s="159" t="s">
        <v>116</v>
      </c>
      <c r="B1" s="159"/>
      <c r="C1" s="159"/>
      <c r="D1" s="159"/>
      <c r="F1" s="159" t="s">
        <v>115</v>
      </c>
      <c r="G1" s="159"/>
      <c r="H1" s="159"/>
      <c r="J1" s="159" t="s">
        <v>116</v>
      </c>
      <c r="K1" s="159"/>
      <c r="L1" s="159"/>
      <c r="M1" s="159"/>
      <c r="O1" s="159" t="s">
        <v>115</v>
      </c>
      <c r="P1" s="159"/>
      <c r="Q1" s="159"/>
    </row>
    <row r="2" spans="1:17" x14ac:dyDescent="0.25">
      <c r="A2" s="16" t="s">
        <v>30</v>
      </c>
      <c r="B2" s="16" t="s">
        <v>146</v>
      </c>
      <c r="C2" s="16" t="s">
        <v>58</v>
      </c>
      <c r="D2" s="16" t="s">
        <v>29</v>
      </c>
      <c r="F2" s="16" t="s">
        <v>30</v>
      </c>
      <c r="G2" s="16" t="s">
        <v>114</v>
      </c>
      <c r="H2" s="16" t="s">
        <v>29</v>
      </c>
      <c r="J2" s="16" t="s">
        <v>30</v>
      </c>
      <c r="K2" s="16" t="s">
        <v>146</v>
      </c>
      <c r="L2" s="16" t="s">
        <v>58</v>
      </c>
      <c r="M2" s="16" t="s">
        <v>29</v>
      </c>
      <c r="O2" s="16" t="s">
        <v>30</v>
      </c>
      <c r="P2" s="16" t="s">
        <v>114</v>
      </c>
      <c r="Q2" s="16" t="s">
        <v>29</v>
      </c>
    </row>
    <row r="3" spans="1:17" x14ac:dyDescent="0.25">
      <c r="A3" s="28" t="s">
        <v>68</v>
      </c>
      <c r="B3" s="37">
        <v>5.1125434027777777E-2</v>
      </c>
      <c r="C3" s="5">
        <v>0.79302958013917069</v>
      </c>
      <c r="D3" s="33">
        <v>100</v>
      </c>
      <c r="F3" s="26" t="s">
        <v>135</v>
      </c>
      <c r="G3" s="27">
        <v>5.4571759259259257E-2</v>
      </c>
      <c r="H3" s="33">
        <v>100</v>
      </c>
      <c r="J3" s="45" t="s">
        <v>54</v>
      </c>
      <c r="K3" s="46">
        <v>5.8450572916666679E-2</v>
      </c>
      <c r="L3" s="47">
        <v>0.77463360097993506</v>
      </c>
      <c r="M3" s="45">
        <v>100</v>
      </c>
      <c r="O3" s="45" t="s">
        <v>52</v>
      </c>
      <c r="P3" s="49">
        <v>6.7650462962962968E-2</v>
      </c>
      <c r="Q3" s="45">
        <v>100</v>
      </c>
    </row>
    <row r="4" spans="1:17" x14ac:dyDescent="0.25">
      <c r="A4" s="26" t="s">
        <v>66</v>
      </c>
      <c r="B4" s="37">
        <v>5.3562375000000002E-2</v>
      </c>
      <c r="C4" s="5">
        <v>0.75694891202045234</v>
      </c>
      <c r="D4" s="33">
        <v>99</v>
      </c>
      <c r="F4" s="33" t="s">
        <v>136</v>
      </c>
      <c r="G4" s="27">
        <v>5.8298611111111114E-2</v>
      </c>
      <c r="H4" s="33">
        <v>99</v>
      </c>
      <c r="J4" s="45" t="s">
        <v>52</v>
      </c>
      <c r="K4" s="46">
        <v>6.3246417824074072E-2</v>
      </c>
      <c r="L4" s="47">
        <v>0.71589473895141731</v>
      </c>
      <c r="M4" s="45">
        <v>99</v>
      </c>
      <c r="O4" s="48" t="s">
        <v>80</v>
      </c>
      <c r="P4" s="49">
        <v>7.2291666666666657E-2</v>
      </c>
      <c r="Q4" s="45">
        <v>99</v>
      </c>
    </row>
    <row r="5" spans="1:17" x14ac:dyDescent="0.25">
      <c r="A5" s="26" t="s">
        <v>135</v>
      </c>
      <c r="B5" s="37">
        <v>5.4533559027777775E-2</v>
      </c>
      <c r="C5" s="5">
        <v>0.74346846610230555</v>
      </c>
      <c r="D5" s="33">
        <v>98</v>
      </c>
      <c r="F5" s="26" t="s">
        <v>66</v>
      </c>
      <c r="G5" s="27">
        <v>5.8750000000000004E-2</v>
      </c>
      <c r="H5" s="33">
        <v>98</v>
      </c>
      <c r="J5" s="48" t="s">
        <v>80</v>
      </c>
      <c r="K5" s="46">
        <v>6.6934854166666655E-2</v>
      </c>
      <c r="L5" s="47">
        <v>0.67644545344099616</v>
      </c>
      <c r="M5" s="45">
        <v>98</v>
      </c>
      <c r="O5" s="45" t="s">
        <v>148</v>
      </c>
      <c r="P5" s="49">
        <v>7.3113425925925915E-2</v>
      </c>
      <c r="Q5" s="45">
        <v>98</v>
      </c>
    </row>
    <row r="6" spans="1:17" x14ac:dyDescent="0.25">
      <c r="A6" s="28" t="s">
        <v>65</v>
      </c>
      <c r="B6" s="37">
        <v>5.5725552083333331E-2</v>
      </c>
      <c r="C6" s="5">
        <v>0.72756536213137979</v>
      </c>
      <c r="D6" s="33">
        <v>97</v>
      </c>
      <c r="F6" s="28" t="s">
        <v>63</v>
      </c>
      <c r="G6" s="27">
        <v>5.9398148148148144E-2</v>
      </c>
      <c r="H6" s="33">
        <v>97</v>
      </c>
      <c r="J6" s="50" t="s">
        <v>162</v>
      </c>
      <c r="K6" s="46">
        <v>7.1099843750000002E-2</v>
      </c>
      <c r="L6" s="47">
        <v>0.6368196523326084</v>
      </c>
      <c r="M6" s="45">
        <v>97</v>
      </c>
      <c r="O6" s="50" t="s">
        <v>162</v>
      </c>
      <c r="P6" s="46">
        <v>7.4178240740740739E-2</v>
      </c>
      <c r="Q6" s="45">
        <v>97</v>
      </c>
    </row>
    <row r="7" spans="1:17" x14ac:dyDescent="0.25">
      <c r="A7" s="28" t="s">
        <v>63</v>
      </c>
      <c r="B7" s="37">
        <v>5.6374782407407405E-2</v>
      </c>
      <c r="C7" s="5">
        <v>0.71918648285823228</v>
      </c>
      <c r="D7" s="33">
        <v>96</v>
      </c>
      <c r="F7" s="28" t="s">
        <v>65</v>
      </c>
      <c r="G7" s="27">
        <v>6.1122685185185183E-2</v>
      </c>
      <c r="H7" s="33">
        <v>96</v>
      </c>
      <c r="J7" s="45" t="s">
        <v>148</v>
      </c>
      <c r="K7" s="46">
        <v>7.3113425925925915E-2</v>
      </c>
      <c r="L7" s="47">
        <v>0.61928130441665352</v>
      </c>
      <c r="M7" s="45">
        <v>96</v>
      </c>
      <c r="O7" s="45" t="s">
        <v>54</v>
      </c>
      <c r="P7" s="49">
        <v>7.8090277777777786E-2</v>
      </c>
      <c r="Q7" s="45">
        <v>96</v>
      </c>
    </row>
    <row r="8" spans="1:17" x14ac:dyDescent="0.25">
      <c r="A8" s="33" t="s">
        <v>136</v>
      </c>
      <c r="B8" s="44">
        <v>5.8257802083333331E-2</v>
      </c>
      <c r="C8" s="5">
        <v>0.69594080160261473</v>
      </c>
      <c r="D8" s="33">
        <v>95</v>
      </c>
      <c r="F8" s="28" t="s">
        <v>147</v>
      </c>
      <c r="G8" s="27">
        <v>6.206018518518519E-2</v>
      </c>
      <c r="H8" s="33">
        <v>95</v>
      </c>
      <c r="J8" s="45" t="s">
        <v>152</v>
      </c>
      <c r="K8" s="46">
        <v>7.3219236111111113E-2</v>
      </c>
      <c r="L8" s="47">
        <v>0.61838637197837165</v>
      </c>
      <c r="M8" s="45">
        <v>95</v>
      </c>
      <c r="O8" s="45" t="s">
        <v>149</v>
      </c>
      <c r="P8" s="29">
        <v>8.0335648148148142E-2</v>
      </c>
      <c r="Q8" s="45">
        <v>95</v>
      </c>
    </row>
    <row r="9" spans="1:17" x14ac:dyDescent="0.25">
      <c r="A9" s="26" t="s">
        <v>137</v>
      </c>
      <c r="B9" s="37">
        <v>5.9070472222222226E-2</v>
      </c>
      <c r="C9" s="5">
        <v>0.68636630039041557</v>
      </c>
      <c r="D9" s="33">
        <v>94</v>
      </c>
      <c r="F9" s="28" t="s">
        <v>68</v>
      </c>
      <c r="G9" s="39">
        <v>6.3946759259259259E-2</v>
      </c>
      <c r="H9" s="33">
        <v>94</v>
      </c>
      <c r="J9" s="45" t="s">
        <v>150</v>
      </c>
      <c r="K9" s="46">
        <v>7.3502534722222235E-2</v>
      </c>
      <c r="L9" s="47">
        <v>0.61600294396498978</v>
      </c>
      <c r="M9" s="45">
        <v>94</v>
      </c>
      <c r="O9" s="45" t="s">
        <v>150</v>
      </c>
      <c r="P9" s="29">
        <v>8.4050925925925932E-2</v>
      </c>
      <c r="Q9" s="45">
        <v>94</v>
      </c>
    </row>
    <row r="10" spans="1:17" x14ac:dyDescent="0.25">
      <c r="A10" s="28" t="s">
        <v>75</v>
      </c>
      <c r="B10" s="37">
        <v>6.1480069444444445E-2</v>
      </c>
      <c r="C10" s="5">
        <v>0.65946544706034282</v>
      </c>
      <c r="D10" s="33">
        <v>93</v>
      </c>
      <c r="F10" s="26" t="s">
        <v>137</v>
      </c>
      <c r="G10" s="38">
        <v>6.5868055555555555E-2</v>
      </c>
      <c r="H10" s="33">
        <v>93</v>
      </c>
      <c r="J10" s="45" t="s">
        <v>157</v>
      </c>
      <c r="K10" s="46">
        <v>7.6662031249999998E-2</v>
      </c>
      <c r="L10" s="47">
        <v>0.59061541990876709</v>
      </c>
      <c r="M10" s="45">
        <v>93</v>
      </c>
      <c r="O10" s="45" t="s">
        <v>151</v>
      </c>
      <c r="P10" s="29">
        <v>8.5393518518518521E-2</v>
      </c>
      <c r="Q10" s="45">
        <v>93</v>
      </c>
    </row>
    <row r="11" spans="1:17" x14ac:dyDescent="0.25">
      <c r="A11" s="28" t="s">
        <v>140</v>
      </c>
      <c r="B11" s="37">
        <v>6.1763260416666674E-2</v>
      </c>
      <c r="C11" s="5">
        <v>0.65644172940295065</v>
      </c>
      <c r="D11" s="33">
        <v>92</v>
      </c>
      <c r="F11" s="28" t="s">
        <v>50</v>
      </c>
      <c r="G11" s="38">
        <v>6.7268518518518519E-2</v>
      </c>
      <c r="H11" s="33">
        <v>92</v>
      </c>
      <c r="J11" s="45" t="s">
        <v>149</v>
      </c>
      <c r="K11" s="46">
        <v>7.7001718749999989E-2</v>
      </c>
      <c r="L11" s="47">
        <v>0.58800996280070417</v>
      </c>
      <c r="M11" s="45">
        <v>92</v>
      </c>
      <c r="O11" s="45" t="s">
        <v>152</v>
      </c>
      <c r="P11" s="29">
        <v>8.5787037037037037E-2</v>
      </c>
      <c r="Q11" s="45">
        <v>92</v>
      </c>
    </row>
    <row r="12" spans="1:17" x14ac:dyDescent="0.25">
      <c r="A12" s="28" t="s">
        <v>147</v>
      </c>
      <c r="B12" s="37">
        <v>6.206018518518519E-2</v>
      </c>
      <c r="C12" s="5">
        <v>0.65329999999999999</v>
      </c>
      <c r="D12" s="33">
        <v>77</v>
      </c>
      <c r="F12" s="26" t="s">
        <v>138</v>
      </c>
      <c r="G12" s="38">
        <v>6.7986111111111108E-2</v>
      </c>
      <c r="H12" s="33">
        <v>91</v>
      </c>
      <c r="J12" s="45" t="s">
        <v>132</v>
      </c>
      <c r="K12" s="46">
        <v>7.7692847222222222E-2</v>
      </c>
      <c r="L12" s="47">
        <v>0.58277923124983799</v>
      </c>
      <c r="M12" s="45">
        <v>91</v>
      </c>
      <c r="O12" s="45" t="s">
        <v>96</v>
      </c>
      <c r="P12" s="29">
        <v>8.68287037037037E-2</v>
      </c>
      <c r="Q12" s="45">
        <v>91</v>
      </c>
    </row>
    <row r="13" spans="1:17" x14ac:dyDescent="0.25">
      <c r="A13" s="33" t="s">
        <v>72</v>
      </c>
      <c r="B13" s="37">
        <v>6.310224074074075E-2</v>
      </c>
      <c r="C13" s="5">
        <v>0.64251254797842761</v>
      </c>
      <c r="D13" s="33">
        <v>91</v>
      </c>
      <c r="F13" s="28" t="s">
        <v>100</v>
      </c>
      <c r="G13" s="38">
        <v>6.805555555555555E-2</v>
      </c>
      <c r="H13" s="33">
        <v>90</v>
      </c>
      <c r="J13" s="45" t="s">
        <v>151</v>
      </c>
      <c r="K13" s="46">
        <v>7.9065858796296296E-2</v>
      </c>
      <c r="L13" s="47">
        <v>0.57265902713370309</v>
      </c>
      <c r="M13" s="45">
        <v>90</v>
      </c>
      <c r="O13" s="45" t="s">
        <v>132</v>
      </c>
      <c r="P13" s="46">
        <v>8.8842592592592584E-2</v>
      </c>
      <c r="Q13" s="45">
        <v>90</v>
      </c>
    </row>
    <row r="14" spans="1:17" x14ac:dyDescent="0.25">
      <c r="A14" s="26" t="s">
        <v>138</v>
      </c>
      <c r="B14" s="37">
        <v>6.3512625000000003E-2</v>
      </c>
      <c r="C14" s="5">
        <v>0.63836097912000134</v>
      </c>
      <c r="D14" s="33">
        <v>90</v>
      </c>
      <c r="F14" s="26" t="s">
        <v>139</v>
      </c>
      <c r="G14" s="40">
        <v>7.0428240740740736E-2</v>
      </c>
      <c r="H14" s="33">
        <v>89</v>
      </c>
      <c r="J14" s="45" t="s">
        <v>96</v>
      </c>
      <c r="K14" s="46">
        <v>8.0394696759259254E-2</v>
      </c>
      <c r="L14" s="47">
        <v>0.56319358866868319</v>
      </c>
      <c r="M14" s="45">
        <v>89</v>
      </c>
      <c r="O14" s="50" t="s">
        <v>131</v>
      </c>
      <c r="P14" s="46">
        <v>8.9189814814814819E-2</v>
      </c>
      <c r="Q14" s="45">
        <v>89</v>
      </c>
    </row>
    <row r="15" spans="1:17" ht="19.899999999999999" customHeight="1" x14ac:dyDescent="0.25">
      <c r="A15" s="26" t="s">
        <v>73</v>
      </c>
      <c r="B15" s="37">
        <v>6.3558188657407394E-2</v>
      </c>
      <c r="C15" s="5">
        <v>0.63790335026730305</v>
      </c>
      <c r="D15" s="33">
        <v>89</v>
      </c>
      <c r="F15" s="28" t="s">
        <v>107</v>
      </c>
      <c r="G15" s="38">
        <v>7.059027777777778E-2</v>
      </c>
      <c r="H15" s="33">
        <v>88</v>
      </c>
      <c r="J15" s="50" t="s">
        <v>163</v>
      </c>
      <c r="K15" s="46">
        <v>8.2336249999999986E-2</v>
      </c>
      <c r="L15" s="47">
        <v>0.54991304289153065</v>
      </c>
      <c r="M15" s="45">
        <v>88</v>
      </c>
      <c r="O15" s="45" t="s">
        <v>154</v>
      </c>
      <c r="P15" s="46">
        <v>9.0115740740740746E-2</v>
      </c>
      <c r="Q15" s="45">
        <v>88</v>
      </c>
    </row>
    <row r="16" spans="1:17" x14ac:dyDescent="0.25">
      <c r="A16" s="28" t="s">
        <v>53</v>
      </c>
      <c r="B16" s="37">
        <v>6.3872780092592604E-2</v>
      </c>
      <c r="C16" s="5">
        <v>0.63476149656719594</v>
      </c>
      <c r="D16" s="33">
        <v>88</v>
      </c>
      <c r="F16" s="26" t="s">
        <v>73</v>
      </c>
      <c r="G16" s="38">
        <v>7.1469907407407399E-2</v>
      </c>
      <c r="H16" s="33">
        <v>87</v>
      </c>
      <c r="J16" s="50" t="s">
        <v>159</v>
      </c>
      <c r="K16" s="46">
        <v>8.2690590277777781E-2</v>
      </c>
      <c r="L16" s="47">
        <v>0.54755659169536364</v>
      </c>
      <c r="M16" s="45">
        <v>87</v>
      </c>
      <c r="O16" s="45" t="s">
        <v>126</v>
      </c>
      <c r="P16" s="46">
        <v>9.0162037037037027E-2</v>
      </c>
      <c r="Q16" s="45">
        <v>87</v>
      </c>
    </row>
    <row r="17" spans="1:17" x14ac:dyDescent="0.25">
      <c r="A17" s="28" t="s">
        <v>100</v>
      </c>
      <c r="B17" s="37">
        <v>6.4087916666666661E-2</v>
      </c>
      <c r="C17" s="5">
        <v>0.63263066721857053</v>
      </c>
      <c r="D17" s="33">
        <v>87</v>
      </c>
      <c r="F17" s="28" t="s">
        <v>108</v>
      </c>
      <c r="G17" s="38">
        <v>7.2511574074074062E-2</v>
      </c>
      <c r="H17" s="33">
        <v>86</v>
      </c>
      <c r="J17" s="45" t="s">
        <v>153</v>
      </c>
      <c r="K17" s="46">
        <v>8.3481030092592584E-2</v>
      </c>
      <c r="L17" s="47">
        <v>0.54237205419672163</v>
      </c>
      <c r="M17" s="45">
        <v>86</v>
      </c>
      <c r="O17" s="45" t="s">
        <v>153</v>
      </c>
      <c r="P17" s="46">
        <v>9.0162037037037027E-2</v>
      </c>
      <c r="Q17" s="45">
        <v>86</v>
      </c>
    </row>
    <row r="18" spans="1:17" x14ac:dyDescent="0.25">
      <c r="A18" s="28" t="s">
        <v>50</v>
      </c>
      <c r="B18" s="37">
        <v>6.5304277777777781E-2</v>
      </c>
      <c r="C18" s="5">
        <v>0.62084725321436884</v>
      </c>
      <c r="D18" s="33">
        <v>86</v>
      </c>
      <c r="F18" s="33" t="s">
        <v>72</v>
      </c>
      <c r="G18" s="38">
        <v>7.3425925925925936E-2</v>
      </c>
      <c r="H18" s="33">
        <v>85</v>
      </c>
      <c r="J18" s="50" t="s">
        <v>128</v>
      </c>
      <c r="K18" s="46">
        <v>8.4955902777777773E-2</v>
      </c>
      <c r="L18" s="47">
        <v>0.53295623137820691</v>
      </c>
      <c r="M18" s="45">
        <v>85</v>
      </c>
      <c r="O18" s="45" t="s">
        <v>103</v>
      </c>
      <c r="P18" s="46">
        <v>9.0787037037037041E-2</v>
      </c>
      <c r="Q18" s="45">
        <v>85</v>
      </c>
    </row>
    <row r="19" spans="1:17" ht="30" x14ac:dyDescent="0.25">
      <c r="A19" s="26" t="s">
        <v>139</v>
      </c>
      <c r="B19" s="37">
        <v>6.57940625E-2</v>
      </c>
      <c r="C19" s="5">
        <v>0.61622553678732761</v>
      </c>
      <c r="D19" s="33">
        <v>85</v>
      </c>
      <c r="F19" s="28" t="s">
        <v>53</v>
      </c>
      <c r="G19" s="38">
        <v>7.4976851851851864E-2</v>
      </c>
      <c r="H19" s="33">
        <v>84</v>
      </c>
      <c r="J19" s="45" t="s">
        <v>158</v>
      </c>
      <c r="K19" s="46">
        <v>8.7363020833333332E-2</v>
      </c>
      <c r="L19" s="47">
        <v>0.51827165940331199</v>
      </c>
      <c r="M19" s="45">
        <v>84</v>
      </c>
      <c r="O19" s="50" t="s">
        <v>163</v>
      </c>
      <c r="P19" s="46">
        <v>9.194444444444444E-2</v>
      </c>
      <c r="Q19" s="45">
        <v>84</v>
      </c>
    </row>
    <row r="20" spans="1:17" x14ac:dyDescent="0.25">
      <c r="A20" s="28" t="s">
        <v>141</v>
      </c>
      <c r="B20" s="37">
        <v>6.8966759259259269E-2</v>
      </c>
      <c r="C20" s="5">
        <v>0.58787714424957793</v>
      </c>
      <c r="D20" s="33">
        <v>84</v>
      </c>
      <c r="F20" s="28" t="s">
        <v>75</v>
      </c>
      <c r="G20" s="38">
        <v>7.6898148148148146E-2</v>
      </c>
      <c r="H20" s="33">
        <v>83</v>
      </c>
      <c r="J20" s="45" t="s">
        <v>154</v>
      </c>
      <c r="K20" s="46">
        <v>8.7529418981481491E-2</v>
      </c>
      <c r="L20" s="47">
        <v>0.51728639701535262</v>
      </c>
      <c r="M20" s="45">
        <v>83</v>
      </c>
      <c r="O20" s="45" t="s">
        <v>155</v>
      </c>
      <c r="P20" s="46">
        <v>9.2546296296296293E-2</v>
      </c>
      <c r="Q20" s="45">
        <v>83</v>
      </c>
    </row>
    <row r="21" spans="1:17" x14ac:dyDescent="0.25">
      <c r="A21" s="28" t="s">
        <v>107</v>
      </c>
      <c r="B21" s="37">
        <v>6.9997319444444456E-2</v>
      </c>
      <c r="C21" s="5">
        <v>0.57922191597151762</v>
      </c>
      <c r="D21" s="33">
        <v>83</v>
      </c>
      <c r="F21" s="28" t="s">
        <v>140</v>
      </c>
      <c r="G21" s="38">
        <v>7.947916666666667E-2</v>
      </c>
      <c r="H21" s="33">
        <v>82</v>
      </c>
      <c r="J21" s="50" t="s">
        <v>131</v>
      </c>
      <c r="K21" s="46">
        <v>8.7557641203703712E-2</v>
      </c>
      <c r="L21" s="47">
        <v>0.51711966146322497</v>
      </c>
      <c r="M21" s="45">
        <v>82</v>
      </c>
      <c r="O21" s="45" t="s">
        <v>156</v>
      </c>
      <c r="P21" s="46">
        <v>9.2893518518518514E-2</v>
      </c>
      <c r="Q21" s="45">
        <v>82</v>
      </c>
    </row>
    <row r="22" spans="1:17" x14ac:dyDescent="0.25">
      <c r="A22" s="28" t="s">
        <v>108</v>
      </c>
      <c r="B22" s="37">
        <v>7.2482569444444436E-2</v>
      </c>
      <c r="C22" s="5">
        <v>0.55936181336061963</v>
      </c>
      <c r="D22" s="33">
        <v>82</v>
      </c>
      <c r="F22" s="28" t="s">
        <v>141</v>
      </c>
      <c r="G22" s="41">
        <v>8.2407407407407415E-2</v>
      </c>
      <c r="H22" s="33">
        <v>81</v>
      </c>
      <c r="J22" s="45" t="s">
        <v>103</v>
      </c>
      <c r="K22" s="46">
        <v>8.8680777777777775E-2</v>
      </c>
      <c r="L22" s="47">
        <v>0.51057037288551821</v>
      </c>
      <c r="M22" s="45">
        <v>81</v>
      </c>
      <c r="O22" s="45" t="s">
        <v>86</v>
      </c>
      <c r="P22" s="46">
        <v>9.3344907407407404E-2</v>
      </c>
      <c r="Q22" s="45">
        <v>81</v>
      </c>
    </row>
    <row r="23" spans="1:17" x14ac:dyDescent="0.25">
      <c r="A23" s="28" t="s">
        <v>142</v>
      </c>
      <c r="B23" s="37">
        <v>7.3387835648148145E-2</v>
      </c>
      <c r="C23" s="5">
        <v>0.55246187768591803</v>
      </c>
      <c r="D23" s="33">
        <v>81</v>
      </c>
      <c r="F23" s="28" t="s">
        <v>142</v>
      </c>
      <c r="G23" s="41">
        <v>8.2523148148148151E-2</v>
      </c>
      <c r="H23" s="33">
        <v>80</v>
      </c>
      <c r="J23" s="45" t="s">
        <v>155</v>
      </c>
      <c r="K23" s="46">
        <v>8.8705624999999996E-2</v>
      </c>
      <c r="L23" s="47">
        <v>0.51042735765378777</v>
      </c>
      <c r="M23" s="45">
        <v>80</v>
      </c>
      <c r="O23" s="50" t="s">
        <v>128</v>
      </c>
      <c r="P23" s="46">
        <v>9.599537037037037E-2</v>
      </c>
      <c r="Q23" s="45">
        <v>80</v>
      </c>
    </row>
    <row r="24" spans="1:17" x14ac:dyDescent="0.25">
      <c r="A24" s="28" t="s">
        <v>145</v>
      </c>
      <c r="B24" s="37">
        <v>7.3405944444444426E-2</v>
      </c>
      <c r="C24" s="5">
        <v>0.552325588728938</v>
      </c>
      <c r="D24" s="33">
        <v>80</v>
      </c>
      <c r="F24" s="28" t="s">
        <v>143</v>
      </c>
      <c r="G24" s="41">
        <v>8.711805555555556E-2</v>
      </c>
      <c r="H24" s="33">
        <v>79</v>
      </c>
      <c r="J24" s="45" t="s">
        <v>126</v>
      </c>
      <c r="K24" s="46">
        <v>9.0162037037037027E-2</v>
      </c>
      <c r="L24" s="47">
        <v>0.50218228498074458</v>
      </c>
      <c r="M24" s="45">
        <v>79</v>
      </c>
      <c r="O24" s="45" t="s">
        <v>157</v>
      </c>
      <c r="P24" s="46">
        <v>9.6979166666666672E-2</v>
      </c>
      <c r="Q24" s="45">
        <v>79</v>
      </c>
    </row>
    <row r="25" spans="1:17" x14ac:dyDescent="0.25">
      <c r="A25" s="28" t="s">
        <v>143</v>
      </c>
      <c r="B25" s="37">
        <v>7.7474086805555564E-2</v>
      </c>
      <c r="C25" s="5">
        <v>0.52332312845763196</v>
      </c>
      <c r="D25" s="33">
        <v>79</v>
      </c>
      <c r="F25" s="28" t="s">
        <v>144</v>
      </c>
      <c r="G25" s="41">
        <v>8.7650462962962972E-2</v>
      </c>
      <c r="H25" s="33">
        <v>78</v>
      </c>
      <c r="J25" s="50" t="s">
        <v>130</v>
      </c>
      <c r="K25" s="46">
        <v>9.0883124999999995E-2</v>
      </c>
      <c r="L25" s="47">
        <v>0.49819785331740934</v>
      </c>
      <c r="M25" s="45">
        <v>78</v>
      </c>
      <c r="O25" s="45" t="s">
        <v>158</v>
      </c>
      <c r="P25" s="46">
        <v>9.8715277777777777E-2</v>
      </c>
      <c r="Q25" s="45">
        <v>78</v>
      </c>
    </row>
    <row r="26" spans="1:17" x14ac:dyDescent="0.25">
      <c r="A26" s="28" t="s">
        <v>144</v>
      </c>
      <c r="B26" s="37">
        <v>8.1883062500000006E-2</v>
      </c>
      <c r="C26" s="5">
        <v>0.4951449084049766</v>
      </c>
      <c r="D26" s="43">
        <v>78</v>
      </c>
      <c r="F26" s="28" t="s">
        <v>145</v>
      </c>
      <c r="G26" s="42">
        <v>9.5381944444444436E-2</v>
      </c>
      <c r="H26" s="43">
        <v>77</v>
      </c>
      <c r="J26" s="45" t="s">
        <v>86</v>
      </c>
      <c r="K26" s="46">
        <v>9.1179305555555548E-2</v>
      </c>
      <c r="L26" s="47">
        <v>0.49657954183682645</v>
      </c>
      <c r="M26" s="45">
        <v>77</v>
      </c>
      <c r="O26" s="45" t="s">
        <v>88</v>
      </c>
      <c r="P26" s="46">
        <v>9.9606481481481476E-2</v>
      </c>
      <c r="Q26" s="45">
        <v>77</v>
      </c>
    </row>
    <row r="27" spans="1:17" x14ac:dyDescent="0.25">
      <c r="J27" s="45" t="s">
        <v>88</v>
      </c>
      <c r="K27" s="46">
        <v>9.1259458333333335E-2</v>
      </c>
      <c r="L27" s="47">
        <v>0.49614339822615039</v>
      </c>
      <c r="M27" s="45">
        <v>76</v>
      </c>
      <c r="O27" s="50" t="s">
        <v>130</v>
      </c>
      <c r="P27" s="46">
        <v>0.10031249999999999</v>
      </c>
      <c r="Q27" s="45">
        <v>76</v>
      </c>
    </row>
    <row r="28" spans="1:17" x14ac:dyDescent="0.25">
      <c r="J28" s="50" t="s">
        <v>133</v>
      </c>
      <c r="K28" s="46">
        <v>9.2269444444444446E-2</v>
      </c>
      <c r="L28" s="47">
        <v>0.49071258692838005</v>
      </c>
      <c r="M28" s="45">
        <v>75</v>
      </c>
      <c r="O28" s="50" t="s">
        <v>133</v>
      </c>
      <c r="P28" s="46">
        <v>0.10425925925925926</v>
      </c>
      <c r="Q28" s="45">
        <v>75</v>
      </c>
    </row>
    <row r="29" spans="1:17" x14ac:dyDescent="0.25">
      <c r="J29" s="45" t="s">
        <v>156</v>
      </c>
      <c r="K29" s="46">
        <v>9.2893518518518514E-2</v>
      </c>
      <c r="L29" s="47">
        <v>0.48741589833042614</v>
      </c>
      <c r="M29" s="45">
        <v>74</v>
      </c>
      <c r="O29" s="50" t="s">
        <v>159</v>
      </c>
      <c r="P29" s="46">
        <v>0.10894675925925927</v>
      </c>
      <c r="Q29" s="45">
        <v>74</v>
      </c>
    </row>
    <row r="30" spans="1:17" x14ac:dyDescent="0.25">
      <c r="J30" s="50" t="s">
        <v>161</v>
      </c>
      <c r="K30" s="46">
        <v>0.10673569444444443</v>
      </c>
      <c r="L30" s="47">
        <v>0.4242046488145042</v>
      </c>
      <c r="M30" s="45">
        <v>73</v>
      </c>
      <c r="O30" s="50" t="s">
        <v>160</v>
      </c>
      <c r="P30" s="46">
        <v>0.10902777777777778</v>
      </c>
      <c r="Q30" s="45">
        <v>73</v>
      </c>
    </row>
    <row r="31" spans="1:17" x14ac:dyDescent="0.25">
      <c r="J31" s="50" t="s">
        <v>160</v>
      </c>
      <c r="K31" s="46">
        <v>0.10703256944444445</v>
      </c>
      <c r="L31" s="47">
        <v>0.42302803728615834</v>
      </c>
      <c r="M31" s="45">
        <v>72</v>
      </c>
      <c r="O31" s="50" t="s">
        <v>161</v>
      </c>
      <c r="P31" s="46">
        <v>0.11527777777777777</v>
      </c>
      <c r="Q31" s="45">
        <v>72</v>
      </c>
    </row>
  </sheetData>
  <sortState ref="A3:D26">
    <sortCondition descending="1" ref="C3:C26"/>
  </sortState>
  <mergeCells count="4">
    <mergeCell ref="A1:D1"/>
    <mergeCell ref="F1:H1"/>
    <mergeCell ref="J1:M1"/>
    <mergeCell ref="O1:Q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N1"/>
    </sheetView>
  </sheetViews>
  <sheetFormatPr defaultRowHeight="15" x14ac:dyDescent="0.25"/>
  <cols>
    <col min="1" max="1" width="17.7109375" customWidth="1"/>
    <col min="4" max="4" width="14" customWidth="1"/>
    <col min="7" max="7" width="16.28515625" customWidth="1"/>
    <col min="8" max="8" width="0.140625" customWidth="1"/>
    <col min="9" max="9" width="7.28515625" customWidth="1"/>
    <col min="12" max="12" width="12.85546875" customWidth="1"/>
  </cols>
  <sheetData>
    <row r="1" spans="1:14" ht="25.15" customHeight="1" x14ac:dyDescent="0.25">
      <c r="A1" t="s">
        <v>30</v>
      </c>
      <c r="B1" t="s">
        <v>29</v>
      </c>
      <c r="D1" t="s">
        <v>30</v>
      </c>
      <c r="E1" t="s">
        <v>29</v>
      </c>
      <c r="H1" s="63" t="s">
        <v>193</v>
      </c>
      <c r="I1" s="63" t="s">
        <v>58</v>
      </c>
      <c r="J1" s="63" t="s">
        <v>29</v>
      </c>
      <c r="L1" s="63" t="s">
        <v>30</v>
      </c>
      <c r="M1" s="63" t="s">
        <v>58</v>
      </c>
      <c r="N1" s="63" t="s">
        <v>29</v>
      </c>
    </row>
    <row r="2" spans="1:14" x14ac:dyDescent="0.25">
      <c r="A2" t="s">
        <v>166</v>
      </c>
      <c r="B2">
        <v>100</v>
      </c>
      <c r="D2" t="s">
        <v>180</v>
      </c>
      <c r="E2">
        <v>100</v>
      </c>
      <c r="G2" t="s">
        <v>166</v>
      </c>
      <c r="H2" s="37">
        <v>3.3912037037037036E-3</v>
      </c>
      <c r="I2" s="5">
        <v>0.76109215017064846</v>
      </c>
      <c r="J2">
        <v>100</v>
      </c>
      <c r="L2" t="s">
        <v>180</v>
      </c>
      <c r="M2" s="5">
        <v>0.71724373479059045</v>
      </c>
      <c r="N2">
        <v>100</v>
      </c>
    </row>
    <row r="3" spans="1:14" x14ac:dyDescent="0.25">
      <c r="A3" t="s">
        <v>167</v>
      </c>
      <c r="B3">
        <v>99</v>
      </c>
      <c r="D3" t="s">
        <v>162</v>
      </c>
      <c r="E3">
        <v>99</v>
      </c>
      <c r="G3" t="s">
        <v>167</v>
      </c>
      <c r="H3" s="37">
        <v>3.5002835648148154E-3</v>
      </c>
      <c r="I3" s="5">
        <v>0.73737412147494652</v>
      </c>
      <c r="J3">
        <v>99</v>
      </c>
      <c r="L3" t="s">
        <v>80</v>
      </c>
      <c r="M3" s="5">
        <v>0.66382346510580348</v>
      </c>
      <c r="N3">
        <v>99</v>
      </c>
    </row>
    <row r="4" spans="1:14" x14ac:dyDescent="0.25">
      <c r="A4" t="s">
        <v>70</v>
      </c>
      <c r="B4">
        <v>98</v>
      </c>
      <c r="D4" t="s">
        <v>80</v>
      </c>
      <c r="E4">
        <v>98</v>
      </c>
      <c r="G4" s="54" t="s">
        <v>70</v>
      </c>
      <c r="H4" s="37">
        <v>3.5070659722222222E-3</v>
      </c>
      <c r="I4" s="5">
        <v>0.73594809420795648</v>
      </c>
      <c r="J4">
        <v>98</v>
      </c>
      <c r="L4" t="s">
        <v>129</v>
      </c>
      <c r="M4" s="5">
        <v>0.66092813193384425</v>
      </c>
      <c r="N4">
        <v>98</v>
      </c>
    </row>
    <row r="5" spans="1:14" x14ac:dyDescent="0.25">
      <c r="A5" t="s">
        <v>168</v>
      </c>
      <c r="B5">
        <v>97</v>
      </c>
      <c r="D5" t="s">
        <v>181</v>
      </c>
      <c r="E5">
        <v>97</v>
      </c>
      <c r="G5" s="2" t="s">
        <v>63</v>
      </c>
      <c r="H5" s="37">
        <v>3.5204756944444446E-3</v>
      </c>
      <c r="I5" s="5">
        <v>0.73314481977294865</v>
      </c>
      <c r="J5">
        <v>97</v>
      </c>
      <c r="L5" t="s">
        <v>162</v>
      </c>
      <c r="M5" s="5">
        <v>0.65727699530516426</v>
      </c>
      <c r="N5">
        <v>97</v>
      </c>
    </row>
    <row r="6" spans="1:14" x14ac:dyDescent="0.25">
      <c r="A6" t="s">
        <v>169</v>
      </c>
      <c r="B6">
        <v>96</v>
      </c>
      <c r="D6" t="s">
        <v>129</v>
      </c>
      <c r="E6">
        <v>96</v>
      </c>
      <c r="G6" t="s">
        <v>169</v>
      </c>
      <c r="H6" s="37">
        <v>3.5591250000000007E-3</v>
      </c>
      <c r="I6" s="5">
        <v>0.72518344214336894</v>
      </c>
      <c r="J6">
        <v>96</v>
      </c>
      <c r="L6" t="s">
        <v>132</v>
      </c>
      <c r="M6" s="5">
        <v>0.64466368125985696</v>
      </c>
      <c r="N6">
        <v>96</v>
      </c>
    </row>
    <row r="7" spans="1:14" x14ac:dyDescent="0.25">
      <c r="A7" t="s">
        <v>107</v>
      </c>
      <c r="B7">
        <v>95</v>
      </c>
      <c r="D7" t="s">
        <v>154</v>
      </c>
      <c r="E7">
        <v>95</v>
      </c>
      <c r="G7" s="54" t="s">
        <v>107</v>
      </c>
      <c r="H7" s="37">
        <v>3.5995370370370369E-3</v>
      </c>
      <c r="I7" s="5">
        <v>0.71704180064308687</v>
      </c>
      <c r="J7">
        <v>95</v>
      </c>
      <c r="L7" t="s">
        <v>157</v>
      </c>
      <c r="M7" s="5">
        <v>0.59809677063344857</v>
      </c>
      <c r="N7">
        <v>95</v>
      </c>
    </row>
    <row r="8" spans="1:14" x14ac:dyDescent="0.25">
      <c r="A8" s="7" t="s">
        <v>170</v>
      </c>
      <c r="B8">
        <v>94</v>
      </c>
      <c r="D8" t="s">
        <v>127</v>
      </c>
      <c r="E8">
        <v>94</v>
      </c>
      <c r="G8" s="7" t="s">
        <v>170</v>
      </c>
      <c r="H8" s="37">
        <v>3.6642453703703707E-3</v>
      </c>
      <c r="I8" s="5">
        <v>0.70437928076242262</v>
      </c>
      <c r="J8">
        <v>94</v>
      </c>
      <c r="L8" t="s">
        <v>127</v>
      </c>
      <c r="M8" s="5">
        <v>0.58948609444409361</v>
      </c>
      <c r="N8">
        <v>94</v>
      </c>
    </row>
    <row r="9" spans="1:14" x14ac:dyDescent="0.25">
      <c r="A9" t="s">
        <v>171</v>
      </c>
      <c r="B9">
        <v>93</v>
      </c>
      <c r="D9" t="s">
        <v>132</v>
      </c>
      <c r="E9">
        <v>93</v>
      </c>
      <c r="G9" t="s">
        <v>171</v>
      </c>
      <c r="H9" s="37">
        <v>3.7962962962962963E-3</v>
      </c>
      <c r="I9" s="5">
        <v>0.67987804878048785</v>
      </c>
      <c r="J9">
        <v>93</v>
      </c>
      <c r="L9" t="s">
        <v>181</v>
      </c>
      <c r="M9" s="5">
        <v>0.58741258741258751</v>
      </c>
      <c r="N9">
        <v>93</v>
      </c>
    </row>
    <row r="10" spans="1:14" x14ac:dyDescent="0.25">
      <c r="A10" t="s">
        <v>73</v>
      </c>
      <c r="B10">
        <v>92</v>
      </c>
      <c r="D10" t="s">
        <v>156</v>
      </c>
      <c r="E10">
        <v>92</v>
      </c>
      <c r="G10" t="s">
        <v>73</v>
      </c>
      <c r="H10" s="37">
        <v>3.8217916666666669E-3</v>
      </c>
      <c r="I10" s="5">
        <v>0.67534254706501573</v>
      </c>
      <c r="J10">
        <v>92</v>
      </c>
      <c r="L10" t="s">
        <v>154</v>
      </c>
      <c r="M10" s="5">
        <v>0.58698213384776565</v>
      </c>
      <c r="N10">
        <v>92</v>
      </c>
    </row>
    <row r="11" spans="1:14" x14ac:dyDescent="0.25">
      <c r="A11" t="s">
        <v>65</v>
      </c>
      <c r="B11">
        <v>91</v>
      </c>
      <c r="D11" t="s">
        <v>182</v>
      </c>
      <c r="E11">
        <v>91</v>
      </c>
      <c r="G11" s="11" t="s">
        <v>65</v>
      </c>
      <c r="H11" s="37">
        <v>3.83040625E-3</v>
      </c>
      <c r="I11" s="5">
        <v>0.67382370173360029</v>
      </c>
      <c r="J11">
        <v>91</v>
      </c>
      <c r="L11" t="s">
        <v>182</v>
      </c>
      <c r="M11" s="5">
        <v>0.55314785027429103</v>
      </c>
      <c r="N11">
        <v>91</v>
      </c>
    </row>
    <row r="12" spans="1:14" x14ac:dyDescent="0.25">
      <c r="A12" t="s">
        <v>108</v>
      </c>
      <c r="B12">
        <v>90</v>
      </c>
      <c r="D12" t="s">
        <v>183</v>
      </c>
      <c r="E12">
        <v>90</v>
      </c>
      <c r="G12" t="s">
        <v>108</v>
      </c>
      <c r="H12" s="37">
        <v>3.8891828703703705E-3</v>
      </c>
      <c r="I12" s="5">
        <v>0.66364030814337249</v>
      </c>
      <c r="J12">
        <v>90</v>
      </c>
      <c r="L12" t="s">
        <v>155</v>
      </c>
      <c r="M12" s="5">
        <v>0.55117567740474993</v>
      </c>
      <c r="N12">
        <v>90</v>
      </c>
    </row>
    <row r="13" spans="1:14" x14ac:dyDescent="0.25">
      <c r="A13" t="s">
        <v>138</v>
      </c>
      <c r="B13">
        <v>89</v>
      </c>
      <c r="D13" t="s">
        <v>155</v>
      </c>
      <c r="E13">
        <v>89</v>
      </c>
      <c r="G13" t="s">
        <v>138</v>
      </c>
      <c r="H13" s="37">
        <v>3.9257500000000004E-3</v>
      </c>
      <c r="I13" s="5">
        <v>0.6574587068760156</v>
      </c>
      <c r="J13">
        <v>89</v>
      </c>
      <c r="L13" t="s">
        <v>156</v>
      </c>
      <c r="M13" s="5">
        <v>0.54901960784313719</v>
      </c>
      <c r="N13">
        <v>89</v>
      </c>
    </row>
    <row r="14" spans="1:14" x14ac:dyDescent="0.25">
      <c r="A14" t="s">
        <v>172</v>
      </c>
      <c r="B14">
        <v>88</v>
      </c>
      <c r="D14" t="s">
        <v>184</v>
      </c>
      <c r="E14">
        <v>88</v>
      </c>
      <c r="G14" t="s">
        <v>172</v>
      </c>
      <c r="H14" s="37">
        <v>3.9681875000000004E-3</v>
      </c>
      <c r="I14" s="5">
        <v>0.6504275613283188</v>
      </c>
      <c r="J14">
        <v>88</v>
      </c>
      <c r="L14" t="s">
        <v>87</v>
      </c>
      <c r="M14" s="5">
        <v>0.5417760968386075</v>
      </c>
      <c r="N14">
        <v>88</v>
      </c>
    </row>
    <row r="15" spans="1:14" x14ac:dyDescent="0.25">
      <c r="A15" t="s">
        <v>173</v>
      </c>
      <c r="B15">
        <v>87</v>
      </c>
      <c r="D15" t="s">
        <v>134</v>
      </c>
      <c r="E15">
        <v>87</v>
      </c>
      <c r="G15" t="s">
        <v>173</v>
      </c>
      <c r="H15" s="37">
        <v>3.9796249999999997E-3</v>
      </c>
      <c r="I15" s="5">
        <v>0.64855822307843547</v>
      </c>
      <c r="J15">
        <v>87</v>
      </c>
      <c r="L15" t="s">
        <v>183</v>
      </c>
      <c r="M15" s="5">
        <v>0.53766193865533307</v>
      </c>
      <c r="N15">
        <v>87</v>
      </c>
    </row>
    <row r="16" spans="1:14" x14ac:dyDescent="0.25">
      <c r="A16" t="s">
        <v>75</v>
      </c>
      <c r="B16">
        <v>86</v>
      </c>
      <c r="D16" t="s">
        <v>87</v>
      </c>
      <c r="E16">
        <v>86</v>
      </c>
      <c r="G16" t="s">
        <v>75</v>
      </c>
      <c r="H16" s="37">
        <v>4.2112777777777773E-3</v>
      </c>
      <c r="I16" s="5">
        <v>0.61288251564362017</v>
      </c>
      <c r="J16">
        <v>86</v>
      </c>
      <c r="L16" t="s">
        <v>184</v>
      </c>
      <c r="M16" s="5">
        <v>0.53413096891357759</v>
      </c>
      <c r="N16">
        <v>86</v>
      </c>
    </row>
    <row r="17" spans="1:14" x14ac:dyDescent="0.25">
      <c r="A17" t="s">
        <v>174</v>
      </c>
      <c r="B17">
        <v>85</v>
      </c>
      <c r="D17" t="s">
        <v>157</v>
      </c>
      <c r="E17">
        <v>85</v>
      </c>
      <c r="G17" t="s">
        <v>174</v>
      </c>
      <c r="H17" s="37">
        <v>4.3382500000000001E-3</v>
      </c>
      <c r="I17" s="5">
        <v>0.59494462479537102</v>
      </c>
      <c r="J17">
        <v>85</v>
      </c>
      <c r="L17" t="s">
        <v>187</v>
      </c>
      <c r="M17" s="5">
        <v>0.53223844282238453</v>
      </c>
      <c r="N17">
        <v>85</v>
      </c>
    </row>
    <row r="18" spans="1:14" x14ac:dyDescent="0.25">
      <c r="A18" t="s">
        <v>175</v>
      </c>
      <c r="B18">
        <v>84</v>
      </c>
      <c r="D18" t="s">
        <v>185</v>
      </c>
      <c r="E18">
        <v>84</v>
      </c>
      <c r="G18" t="s">
        <v>175</v>
      </c>
      <c r="H18" s="37">
        <v>4.6489386574074072E-3</v>
      </c>
      <c r="I18" s="5">
        <v>0.55518446439512403</v>
      </c>
      <c r="J18">
        <v>84</v>
      </c>
      <c r="L18" t="s">
        <v>186</v>
      </c>
      <c r="M18" s="5">
        <v>0.52501312532813316</v>
      </c>
      <c r="N18">
        <v>84</v>
      </c>
    </row>
    <row r="19" spans="1:14" x14ac:dyDescent="0.25">
      <c r="A19" t="s">
        <v>176</v>
      </c>
      <c r="B19">
        <v>83</v>
      </c>
      <c r="D19" t="s">
        <v>186</v>
      </c>
      <c r="E19">
        <v>83</v>
      </c>
      <c r="G19" t="s">
        <v>176</v>
      </c>
      <c r="H19" s="37">
        <v>4.6609027777777777E-3</v>
      </c>
      <c r="I19" s="5">
        <v>0.55375935555323785</v>
      </c>
      <c r="J19">
        <v>83</v>
      </c>
      <c r="L19" t="s">
        <v>134</v>
      </c>
      <c r="M19" s="5">
        <v>0.5185185185185186</v>
      </c>
      <c r="N19">
        <v>83</v>
      </c>
    </row>
    <row r="20" spans="1:14" x14ac:dyDescent="0.25">
      <c r="A20" t="s">
        <v>177</v>
      </c>
      <c r="B20">
        <v>82</v>
      </c>
      <c r="D20" t="s">
        <v>160</v>
      </c>
      <c r="E20">
        <v>82</v>
      </c>
      <c r="G20" t="s">
        <v>177</v>
      </c>
      <c r="H20" s="37">
        <v>4.8764444444444445E-3</v>
      </c>
      <c r="I20" s="5">
        <v>0.52928287155182885</v>
      </c>
      <c r="J20">
        <v>82</v>
      </c>
      <c r="L20" t="s">
        <v>185</v>
      </c>
      <c r="M20" s="5">
        <v>0.47766770780535578</v>
      </c>
      <c r="N20">
        <v>82</v>
      </c>
    </row>
    <row r="21" spans="1:14" x14ac:dyDescent="0.25">
      <c r="A21" t="s">
        <v>178</v>
      </c>
      <c r="B21">
        <v>81</v>
      </c>
      <c r="D21" t="s">
        <v>187</v>
      </c>
      <c r="E21">
        <v>81</v>
      </c>
      <c r="G21" t="s">
        <v>178</v>
      </c>
      <c r="H21" s="37">
        <v>4.9523402777777777E-3</v>
      </c>
      <c r="I21" s="5">
        <v>0.52117148130957536</v>
      </c>
      <c r="J21">
        <v>81</v>
      </c>
      <c r="L21" t="s">
        <v>160</v>
      </c>
      <c r="M21" s="5">
        <v>0.44565549556891104</v>
      </c>
      <c r="N21">
        <v>81</v>
      </c>
    </row>
    <row r="22" spans="1:14" x14ac:dyDescent="0.25">
      <c r="A22" t="s">
        <v>179</v>
      </c>
      <c r="B22">
        <v>80</v>
      </c>
      <c r="E22">
        <v>80</v>
      </c>
      <c r="G22" t="s">
        <v>179</v>
      </c>
      <c r="H22" s="37">
        <v>5.1967592592592595E-3</v>
      </c>
      <c r="I22" s="5">
        <v>0.49665924276169265</v>
      </c>
      <c r="J22">
        <v>80</v>
      </c>
    </row>
    <row r="23" spans="1:14" x14ac:dyDescent="0.25">
      <c r="A23" t="s">
        <v>77</v>
      </c>
      <c r="B23">
        <v>79</v>
      </c>
      <c r="G23" t="s">
        <v>77</v>
      </c>
      <c r="H23" s="37">
        <v>5.2634097222222223E-3</v>
      </c>
      <c r="I23" s="5">
        <v>0.49037005567349357</v>
      </c>
      <c r="J23">
        <v>79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2" sqref="E12"/>
    </sheetView>
  </sheetViews>
  <sheetFormatPr defaultRowHeight="15" x14ac:dyDescent="0.25"/>
  <cols>
    <col min="1" max="1" width="14.85546875" customWidth="1"/>
    <col min="4" max="4" width="15.85546875" customWidth="1"/>
  </cols>
  <sheetData>
    <row r="1" spans="1:6" x14ac:dyDescent="0.25">
      <c r="A1" t="s">
        <v>30</v>
      </c>
      <c r="B1" t="s">
        <v>29</v>
      </c>
      <c r="D1" t="s">
        <v>30</v>
      </c>
      <c r="E1" t="s">
        <v>29</v>
      </c>
    </row>
    <row r="2" spans="1:6" x14ac:dyDescent="0.25">
      <c r="A2" t="s">
        <v>166</v>
      </c>
      <c r="B2">
        <v>100</v>
      </c>
      <c r="D2" t="s">
        <v>52</v>
      </c>
      <c r="E2">
        <v>100</v>
      </c>
    </row>
    <row r="3" spans="1:6" x14ac:dyDescent="0.25">
      <c r="A3" t="s">
        <v>65</v>
      </c>
      <c r="B3">
        <v>99</v>
      </c>
    </row>
    <row r="4" spans="1:6" x14ac:dyDescent="0.25">
      <c r="A4" t="s">
        <v>138</v>
      </c>
      <c r="B4">
        <v>98</v>
      </c>
    </row>
    <row r="5" spans="1:6" x14ac:dyDescent="0.25">
      <c r="A5" t="s">
        <v>53</v>
      </c>
      <c r="B5">
        <v>97</v>
      </c>
    </row>
    <row r="7" spans="1:6" x14ac:dyDescent="0.25">
      <c r="A7" s="84" t="s">
        <v>166</v>
      </c>
      <c r="B7" s="85">
        <v>0.76976284584980226</v>
      </c>
      <c r="C7" s="84">
        <v>100</v>
      </c>
      <c r="D7" s="53" t="s">
        <v>52</v>
      </c>
      <c r="E7" s="5">
        <v>0.71632270645152085</v>
      </c>
      <c r="F7">
        <v>100</v>
      </c>
    </row>
    <row r="8" spans="1:6" x14ac:dyDescent="0.25">
      <c r="A8" s="86" t="s">
        <v>65</v>
      </c>
      <c r="B8" s="85">
        <v>0.74429245209107009</v>
      </c>
      <c r="C8" s="84">
        <v>99</v>
      </c>
    </row>
    <row r="9" spans="1:6" ht="30" x14ac:dyDescent="0.25">
      <c r="A9" s="87" t="s">
        <v>53</v>
      </c>
      <c r="B9" s="85">
        <v>0.7094077392468493</v>
      </c>
      <c r="C9" s="84">
        <v>98</v>
      </c>
    </row>
    <row r="10" spans="1:6" x14ac:dyDescent="0.25">
      <c r="A10" s="84" t="s">
        <v>138</v>
      </c>
      <c r="B10" s="85">
        <v>0.65401454951494609</v>
      </c>
      <c r="C10" s="84">
        <v>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M1" sqref="A1:M1"/>
    </sheetView>
  </sheetViews>
  <sheetFormatPr defaultRowHeight="15" x14ac:dyDescent="0.25"/>
  <cols>
    <col min="1" max="1" width="16" customWidth="1"/>
    <col min="4" max="4" width="14.5703125" customWidth="1"/>
    <col min="7" max="7" width="16.7109375" customWidth="1"/>
    <col min="11" max="11" width="15.7109375" customWidth="1"/>
    <col min="12" max="12" width="7" customWidth="1"/>
    <col min="13" max="13" width="7.28515625" customWidth="1"/>
  </cols>
  <sheetData>
    <row r="1" spans="1:13" x14ac:dyDescent="0.25">
      <c r="A1" s="16" t="s">
        <v>30</v>
      </c>
      <c r="B1" s="16" t="s">
        <v>29</v>
      </c>
      <c r="D1" s="16" t="s">
        <v>30</v>
      </c>
      <c r="E1" s="16" t="s">
        <v>29</v>
      </c>
      <c r="G1" s="97" t="s">
        <v>30</v>
      </c>
      <c r="H1" s="97" t="s">
        <v>58</v>
      </c>
      <c r="I1" s="97" t="s">
        <v>29</v>
      </c>
      <c r="K1" s="97" t="s">
        <v>30</v>
      </c>
      <c r="L1" s="97" t="s">
        <v>58</v>
      </c>
      <c r="M1" s="97" t="s">
        <v>29</v>
      </c>
    </row>
    <row r="2" spans="1:13" x14ac:dyDescent="0.25">
      <c r="A2" s="16" t="s">
        <v>200</v>
      </c>
      <c r="B2" s="16">
        <v>100</v>
      </c>
      <c r="D2" s="16" t="s">
        <v>201</v>
      </c>
      <c r="E2" s="16">
        <v>100</v>
      </c>
      <c r="G2" s="9" t="s">
        <v>68</v>
      </c>
      <c r="H2" s="98">
        <v>0.69148441537939187</v>
      </c>
      <c r="I2" s="8">
        <v>100</v>
      </c>
      <c r="J2" s="7"/>
      <c r="K2" s="9" t="s">
        <v>207</v>
      </c>
      <c r="L2" s="18">
        <v>0.65275559967200381</v>
      </c>
      <c r="M2" s="16">
        <v>100</v>
      </c>
    </row>
    <row r="3" spans="1:13" x14ac:dyDescent="0.25">
      <c r="A3" s="16" t="s">
        <v>202</v>
      </c>
      <c r="B3" s="16">
        <v>99</v>
      </c>
      <c r="D3" s="16" t="s">
        <v>52</v>
      </c>
      <c r="E3" s="16">
        <v>99</v>
      </c>
      <c r="G3" s="9" t="s">
        <v>200</v>
      </c>
      <c r="H3" s="98">
        <v>0.6098706830966496</v>
      </c>
      <c r="I3" s="8">
        <v>99</v>
      </c>
      <c r="J3" s="7"/>
      <c r="K3" s="9" t="s">
        <v>52</v>
      </c>
      <c r="L3" s="18">
        <v>0.60786977855245361</v>
      </c>
      <c r="M3" s="16">
        <v>99</v>
      </c>
    </row>
    <row r="4" spans="1:13" x14ac:dyDescent="0.25">
      <c r="A4" s="16" t="s">
        <v>68</v>
      </c>
      <c r="B4" s="16">
        <v>98</v>
      </c>
      <c r="D4" s="16" t="s">
        <v>204</v>
      </c>
      <c r="E4" s="16">
        <v>98</v>
      </c>
      <c r="G4" s="9" t="s">
        <v>202</v>
      </c>
      <c r="H4" s="98">
        <v>0.59575263307292559</v>
      </c>
      <c r="I4" s="8">
        <v>98</v>
      </c>
      <c r="J4" s="7"/>
      <c r="K4" s="9" t="s">
        <v>204</v>
      </c>
      <c r="L4" s="18">
        <v>0.58038634704273584</v>
      </c>
      <c r="M4" s="16">
        <v>98</v>
      </c>
    </row>
    <row r="5" spans="1:13" x14ac:dyDescent="0.25">
      <c r="A5" s="16" t="s">
        <v>73</v>
      </c>
      <c r="B5" s="16">
        <v>97</v>
      </c>
      <c r="D5" s="16" t="s">
        <v>180</v>
      </c>
      <c r="E5" s="16">
        <v>97</v>
      </c>
      <c r="G5" s="9" t="s">
        <v>73</v>
      </c>
      <c r="H5" s="98">
        <v>0.53326282089528021</v>
      </c>
      <c r="I5" s="8">
        <v>97</v>
      </c>
      <c r="J5" s="7"/>
      <c r="K5" s="9" t="s">
        <v>180</v>
      </c>
      <c r="L5" s="18">
        <v>0.57668821304101758</v>
      </c>
      <c r="M5" s="16">
        <v>97</v>
      </c>
    </row>
    <row r="6" spans="1:13" x14ac:dyDescent="0.25">
      <c r="A6" s="16" t="s">
        <v>178</v>
      </c>
      <c r="B6" s="16">
        <v>96</v>
      </c>
      <c r="D6" s="16" t="s">
        <v>132</v>
      </c>
      <c r="E6" s="16">
        <v>96</v>
      </c>
      <c r="G6" s="9" t="s">
        <v>178</v>
      </c>
      <c r="H6" s="98">
        <v>0.44944851542657355</v>
      </c>
      <c r="I6" s="8">
        <v>96</v>
      </c>
      <c r="J6" s="7"/>
      <c r="K6" s="9" t="s">
        <v>132</v>
      </c>
      <c r="L6" s="18">
        <v>0.56037035386114276</v>
      </c>
      <c r="M6" s="16">
        <v>96</v>
      </c>
    </row>
    <row r="7" spans="1:13" x14ac:dyDescent="0.25">
      <c r="A7" s="16" t="s">
        <v>203</v>
      </c>
      <c r="B7" s="16">
        <v>95</v>
      </c>
      <c r="D7" s="16" t="s">
        <v>103</v>
      </c>
      <c r="E7" s="16">
        <v>95</v>
      </c>
      <c r="G7" s="9" t="s">
        <v>77</v>
      </c>
      <c r="H7" s="98">
        <v>0.4050322806610861</v>
      </c>
      <c r="I7" s="8">
        <v>95</v>
      </c>
      <c r="J7" s="7"/>
      <c r="K7" s="9" t="s">
        <v>103</v>
      </c>
      <c r="L7" s="18">
        <v>0.46264752147105093</v>
      </c>
      <c r="M7" s="16">
        <v>95</v>
      </c>
    </row>
    <row r="8" spans="1:13" x14ac:dyDescent="0.25">
      <c r="D8" s="16" t="s">
        <v>205</v>
      </c>
      <c r="E8" s="16">
        <v>94</v>
      </c>
      <c r="G8" s="7"/>
      <c r="H8" s="7"/>
      <c r="I8" s="7"/>
      <c r="J8" s="7"/>
      <c r="K8" s="9" t="s">
        <v>88</v>
      </c>
      <c r="L8" s="18">
        <v>0.46258225649153911</v>
      </c>
      <c r="M8" s="16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K21" sqref="K21"/>
    </sheetView>
  </sheetViews>
  <sheetFormatPr defaultRowHeight="15" x14ac:dyDescent="0.25"/>
  <cols>
    <col min="1" max="1" width="15.5703125" customWidth="1"/>
    <col min="4" max="4" width="14.28515625" customWidth="1"/>
    <col min="7" max="7" width="16.28515625" customWidth="1"/>
    <col min="8" max="8" width="8.7109375" customWidth="1"/>
    <col min="11" max="11" width="17" customWidth="1"/>
  </cols>
  <sheetData>
    <row r="1" spans="1:13" x14ac:dyDescent="0.25">
      <c r="A1" s="16" t="s">
        <v>30</v>
      </c>
      <c r="B1" s="16" t="s">
        <v>29</v>
      </c>
      <c r="D1" s="16" t="s">
        <v>30</v>
      </c>
      <c r="E1" s="16" t="s">
        <v>29</v>
      </c>
      <c r="G1" s="97" t="s">
        <v>30</v>
      </c>
      <c r="H1" s="97" t="s">
        <v>58</v>
      </c>
      <c r="I1" s="97" t="s">
        <v>29</v>
      </c>
      <c r="K1" s="97" t="s">
        <v>30</v>
      </c>
      <c r="L1" s="97" t="s">
        <v>58</v>
      </c>
      <c r="M1" s="97" t="s">
        <v>29</v>
      </c>
    </row>
    <row r="2" spans="1:13" x14ac:dyDescent="0.25">
      <c r="A2" s="16" t="s">
        <v>208</v>
      </c>
      <c r="B2" s="16">
        <v>100</v>
      </c>
      <c r="D2" s="16" t="s">
        <v>211</v>
      </c>
      <c r="E2" s="16">
        <v>100</v>
      </c>
      <c r="G2" s="16" t="s">
        <v>167</v>
      </c>
      <c r="H2" s="18">
        <v>0.67409587888982336</v>
      </c>
      <c r="I2" s="16">
        <v>100</v>
      </c>
      <c r="K2" s="16" t="s">
        <v>121</v>
      </c>
      <c r="L2" s="18">
        <v>0.68469999999999998</v>
      </c>
      <c r="M2" s="16">
        <v>100</v>
      </c>
    </row>
    <row r="3" spans="1:13" x14ac:dyDescent="0.25">
      <c r="A3" s="16" t="s">
        <v>63</v>
      </c>
      <c r="B3" s="16">
        <v>99</v>
      </c>
      <c r="D3" s="16" t="s">
        <v>121</v>
      </c>
      <c r="E3" s="16">
        <v>99</v>
      </c>
      <c r="G3" s="16" t="s">
        <v>64</v>
      </c>
      <c r="H3" s="18">
        <v>0.67176723646609027</v>
      </c>
      <c r="I3" s="16">
        <v>99</v>
      </c>
      <c r="K3" s="16" t="s">
        <v>211</v>
      </c>
      <c r="L3" s="18">
        <v>0.64748406193078323</v>
      </c>
      <c r="M3" s="16">
        <v>99</v>
      </c>
    </row>
    <row r="4" spans="1:13" x14ac:dyDescent="0.25">
      <c r="A4" s="16" t="s">
        <v>209</v>
      </c>
      <c r="B4" s="16">
        <v>98</v>
      </c>
      <c r="D4" s="16" t="s">
        <v>162</v>
      </c>
      <c r="E4" s="16">
        <v>98</v>
      </c>
      <c r="G4" s="16" t="s">
        <v>63</v>
      </c>
      <c r="H4" s="18">
        <v>0.67123053180217396</v>
      </c>
      <c r="I4" s="16">
        <v>98</v>
      </c>
      <c r="K4" s="16" t="s">
        <v>162</v>
      </c>
      <c r="L4" s="18">
        <v>0.61582638622519537</v>
      </c>
      <c r="M4" s="16">
        <v>98</v>
      </c>
    </row>
    <row r="5" spans="1:13" x14ac:dyDescent="0.25">
      <c r="A5" s="16" t="s">
        <v>64</v>
      </c>
      <c r="B5" s="16">
        <v>97</v>
      </c>
      <c r="D5" s="16" t="s">
        <v>52</v>
      </c>
      <c r="E5" s="16">
        <v>97</v>
      </c>
      <c r="G5" s="16" t="s">
        <v>171</v>
      </c>
      <c r="H5" s="18">
        <v>0.65222747073876863</v>
      </c>
      <c r="I5" s="16">
        <v>97</v>
      </c>
      <c r="K5" s="16" t="s">
        <v>52</v>
      </c>
      <c r="L5" s="18">
        <v>0.6081637834523913</v>
      </c>
      <c r="M5" s="16">
        <v>97</v>
      </c>
    </row>
    <row r="6" spans="1:13" x14ac:dyDescent="0.25">
      <c r="A6" s="16" t="s">
        <v>210</v>
      </c>
      <c r="B6" s="16">
        <v>96</v>
      </c>
      <c r="D6" s="16" t="s">
        <v>204</v>
      </c>
      <c r="E6" s="16">
        <v>96</v>
      </c>
      <c r="G6" s="16" t="s">
        <v>209</v>
      </c>
      <c r="H6" s="18">
        <v>0.6186800463141644</v>
      </c>
      <c r="I6" s="16">
        <v>96</v>
      </c>
      <c r="K6" s="16" t="s">
        <v>180</v>
      </c>
      <c r="L6" s="18">
        <v>0.58723505857831026</v>
      </c>
      <c r="M6" s="16">
        <v>96</v>
      </c>
    </row>
    <row r="7" spans="1:13" x14ac:dyDescent="0.25">
      <c r="A7" s="16" t="s">
        <v>200</v>
      </c>
      <c r="B7" s="16">
        <v>95</v>
      </c>
      <c r="D7" s="16" t="s">
        <v>122</v>
      </c>
      <c r="E7" s="16">
        <v>95</v>
      </c>
      <c r="G7" s="16" t="s">
        <v>214</v>
      </c>
      <c r="H7" s="18">
        <v>0.616876676039113</v>
      </c>
      <c r="I7" s="16">
        <v>95</v>
      </c>
      <c r="K7" s="16" t="s">
        <v>80</v>
      </c>
      <c r="L7" s="18">
        <v>0.58069572772262146</v>
      </c>
      <c r="M7" s="16">
        <v>95</v>
      </c>
    </row>
    <row r="8" spans="1:13" x14ac:dyDescent="0.25">
      <c r="A8" s="16" t="s">
        <v>171</v>
      </c>
      <c r="B8" s="16">
        <v>94</v>
      </c>
      <c r="D8" s="16" t="s">
        <v>150</v>
      </c>
      <c r="E8" s="16">
        <v>94</v>
      </c>
      <c r="G8" s="16" t="s">
        <v>227</v>
      </c>
      <c r="H8" s="18">
        <v>0.61586839672282701</v>
      </c>
      <c r="I8" s="16">
        <v>94</v>
      </c>
      <c r="K8" s="16" t="s">
        <v>81</v>
      </c>
      <c r="L8" s="18">
        <v>0.56081628967948571</v>
      </c>
      <c r="M8" s="16">
        <v>94</v>
      </c>
    </row>
    <row r="9" spans="1:13" x14ac:dyDescent="0.25">
      <c r="A9" s="16" t="s">
        <v>107</v>
      </c>
      <c r="B9" s="16">
        <v>93</v>
      </c>
      <c r="D9" s="16" t="s">
        <v>219</v>
      </c>
      <c r="E9" s="16">
        <v>93</v>
      </c>
      <c r="G9" s="16" t="s">
        <v>228</v>
      </c>
      <c r="H9" s="18">
        <v>0.61209974957750601</v>
      </c>
      <c r="I9" s="16">
        <v>93</v>
      </c>
      <c r="K9" s="16" t="s">
        <v>157</v>
      </c>
      <c r="L9" s="18">
        <v>0.51842834743415711</v>
      </c>
      <c r="M9" s="16">
        <v>93</v>
      </c>
    </row>
    <row r="10" spans="1:13" x14ac:dyDescent="0.25">
      <c r="A10" s="16" t="s">
        <v>212</v>
      </c>
      <c r="B10" s="16">
        <v>92</v>
      </c>
      <c r="D10" s="16" t="s">
        <v>83</v>
      </c>
      <c r="E10" s="16">
        <v>92</v>
      </c>
      <c r="G10" s="16" t="s">
        <v>212</v>
      </c>
      <c r="H10" s="18">
        <v>0.6036698911601639</v>
      </c>
      <c r="I10" s="16">
        <v>92</v>
      </c>
      <c r="K10" s="16" t="s">
        <v>96</v>
      </c>
      <c r="L10" s="18">
        <v>0.51396270042780323</v>
      </c>
      <c r="M10" s="16">
        <v>92</v>
      </c>
    </row>
    <row r="11" spans="1:13" x14ac:dyDescent="0.25">
      <c r="A11" s="16" t="s">
        <v>213</v>
      </c>
      <c r="B11" s="16">
        <v>91</v>
      </c>
      <c r="D11" s="16" t="s">
        <v>103</v>
      </c>
      <c r="E11" s="16">
        <v>91</v>
      </c>
      <c r="G11" s="16" t="s">
        <v>229</v>
      </c>
      <c r="H11" s="18">
        <v>0.59684909845254863</v>
      </c>
      <c r="I11" s="16">
        <v>91</v>
      </c>
      <c r="K11" s="16" t="s">
        <v>219</v>
      </c>
      <c r="L11" s="18">
        <v>0.5113694138546101</v>
      </c>
      <c r="M11" s="16">
        <v>91</v>
      </c>
    </row>
    <row r="12" spans="1:13" x14ac:dyDescent="0.25">
      <c r="A12" s="16" t="s">
        <v>214</v>
      </c>
      <c r="B12" s="16">
        <v>90</v>
      </c>
      <c r="D12" s="16" t="s">
        <v>156</v>
      </c>
      <c r="E12" s="16">
        <v>90</v>
      </c>
      <c r="G12" s="16" t="s">
        <v>111</v>
      </c>
      <c r="H12" s="18">
        <v>0.57244533147084453</v>
      </c>
      <c r="I12" s="16">
        <v>90</v>
      </c>
      <c r="K12" s="16" t="s">
        <v>132</v>
      </c>
      <c r="L12" s="18">
        <v>0.4899221400660479</v>
      </c>
      <c r="M12" s="16">
        <v>90</v>
      </c>
    </row>
    <row r="13" spans="1:13" x14ac:dyDescent="0.25">
      <c r="A13" s="16" t="s">
        <v>73</v>
      </c>
      <c r="B13" s="16">
        <v>89</v>
      </c>
      <c r="D13" s="16" t="s">
        <v>132</v>
      </c>
      <c r="E13" s="16">
        <v>89</v>
      </c>
      <c r="G13" s="16" t="s">
        <v>230</v>
      </c>
      <c r="H13" s="18">
        <v>0.55944795922947077</v>
      </c>
      <c r="I13" s="16">
        <v>89</v>
      </c>
      <c r="K13" s="16" t="s">
        <v>103</v>
      </c>
      <c r="L13" s="18">
        <v>0.47533673559519435</v>
      </c>
      <c r="M13" s="16">
        <v>89</v>
      </c>
    </row>
    <row r="14" spans="1:13" x14ac:dyDescent="0.25">
      <c r="A14" s="16" t="s">
        <v>176</v>
      </c>
      <c r="B14" s="16">
        <v>88</v>
      </c>
      <c r="D14" s="16" t="s">
        <v>86</v>
      </c>
      <c r="E14" s="16">
        <v>88</v>
      </c>
      <c r="G14" s="16" t="s">
        <v>75</v>
      </c>
      <c r="H14" s="18">
        <v>0.55750258318804524</v>
      </c>
      <c r="I14" s="16">
        <v>88</v>
      </c>
      <c r="K14" s="16" t="s">
        <v>186</v>
      </c>
      <c r="L14" s="18">
        <v>0.47089530651920919</v>
      </c>
      <c r="M14" s="16">
        <v>88</v>
      </c>
    </row>
    <row r="15" spans="1:13" x14ac:dyDescent="0.25">
      <c r="A15" s="16" t="s">
        <v>215</v>
      </c>
      <c r="B15" s="16">
        <v>87</v>
      </c>
      <c r="D15" s="16" t="s">
        <v>186</v>
      </c>
      <c r="E15" s="16">
        <v>87</v>
      </c>
      <c r="G15" s="16" t="s">
        <v>107</v>
      </c>
      <c r="H15" s="18">
        <v>0.55267667207965709</v>
      </c>
      <c r="I15" s="16">
        <v>87</v>
      </c>
      <c r="K15" s="16" t="s">
        <v>226</v>
      </c>
      <c r="L15" s="18">
        <v>0.45842766364104409</v>
      </c>
      <c r="M15" s="16">
        <v>87</v>
      </c>
    </row>
    <row r="16" spans="1:13" x14ac:dyDescent="0.25">
      <c r="A16" s="16" t="s">
        <v>109</v>
      </c>
      <c r="B16" s="16">
        <v>86</v>
      </c>
      <c r="D16" s="16" t="s">
        <v>220</v>
      </c>
      <c r="E16" s="16">
        <v>86</v>
      </c>
      <c r="G16" s="16" t="s">
        <v>216</v>
      </c>
      <c r="H16" s="18">
        <v>0.54539614881591525</v>
      </c>
      <c r="I16" s="16">
        <v>86</v>
      </c>
      <c r="K16" s="16" t="s">
        <v>156</v>
      </c>
      <c r="L16" s="18">
        <v>0.45648357160772507</v>
      </c>
      <c r="M16" s="16">
        <v>86</v>
      </c>
    </row>
    <row r="17" spans="1:13" x14ac:dyDescent="0.25">
      <c r="A17" s="16" t="s">
        <v>223</v>
      </c>
      <c r="B17" s="16">
        <v>85</v>
      </c>
      <c r="D17" s="16" t="s">
        <v>130</v>
      </c>
      <c r="E17" s="16">
        <v>85</v>
      </c>
      <c r="G17" s="16" t="s">
        <v>109</v>
      </c>
      <c r="H17" s="18">
        <v>0.51147069553696989</v>
      </c>
      <c r="I17" s="16">
        <v>85</v>
      </c>
      <c r="K17" s="16" t="s">
        <v>220</v>
      </c>
      <c r="L17" s="18">
        <v>0.45145958620603444</v>
      </c>
      <c r="M17" s="16">
        <v>85</v>
      </c>
    </row>
    <row r="18" spans="1:13" x14ac:dyDescent="0.25">
      <c r="A18" s="16" t="s">
        <v>216</v>
      </c>
      <c r="B18" s="16">
        <v>84</v>
      </c>
      <c r="D18" s="16" t="s">
        <v>157</v>
      </c>
      <c r="E18" s="16">
        <v>84</v>
      </c>
      <c r="G18" s="16" t="s">
        <v>217</v>
      </c>
      <c r="H18" s="18">
        <v>0.50996600184236751</v>
      </c>
      <c r="I18" s="16">
        <v>84</v>
      </c>
      <c r="K18" s="16" t="s">
        <v>225</v>
      </c>
      <c r="L18" s="18">
        <v>0.43340936571920519</v>
      </c>
      <c r="M18" s="16">
        <v>84</v>
      </c>
    </row>
    <row r="19" spans="1:13" x14ac:dyDescent="0.25">
      <c r="A19" s="16" t="s">
        <v>217</v>
      </c>
      <c r="B19" s="16">
        <v>83</v>
      </c>
      <c r="D19" s="16" t="s">
        <v>158</v>
      </c>
      <c r="E19" s="16">
        <v>83</v>
      </c>
      <c r="G19" s="16" t="s">
        <v>72</v>
      </c>
      <c r="H19" s="18">
        <v>0.50691709404131124</v>
      </c>
      <c r="I19" s="16">
        <v>83</v>
      </c>
      <c r="K19" s="16" t="s">
        <v>158</v>
      </c>
      <c r="L19" s="18">
        <v>0.39517624426234493</v>
      </c>
      <c r="M19" s="16">
        <v>83</v>
      </c>
    </row>
    <row r="20" spans="1:13" x14ac:dyDescent="0.25">
      <c r="A20" s="16" t="s">
        <v>222</v>
      </c>
      <c r="B20" s="16">
        <v>82</v>
      </c>
      <c r="G20" s="16" t="s">
        <v>176</v>
      </c>
      <c r="H20" s="18">
        <v>0.50242036229805009</v>
      </c>
      <c r="I20" s="16">
        <v>82</v>
      </c>
    </row>
    <row r="21" spans="1:13" x14ac:dyDescent="0.25">
      <c r="A21" s="16" t="s">
        <v>75</v>
      </c>
      <c r="B21" s="16">
        <v>81</v>
      </c>
      <c r="G21" s="16" t="s">
        <v>222</v>
      </c>
      <c r="H21" s="18">
        <v>0.47957145279574898</v>
      </c>
      <c r="I21" s="16">
        <v>81</v>
      </c>
    </row>
    <row r="22" spans="1:13" x14ac:dyDescent="0.25">
      <c r="A22" s="16" t="s">
        <v>218</v>
      </c>
      <c r="B22" s="16">
        <v>80</v>
      </c>
      <c r="G22" s="16" t="s">
        <v>223</v>
      </c>
      <c r="H22" s="18">
        <v>0.46987676624419378</v>
      </c>
      <c r="I22" s="16">
        <v>80</v>
      </c>
    </row>
    <row r="23" spans="1:13" x14ac:dyDescent="0.25">
      <c r="A23" s="16" t="s">
        <v>72</v>
      </c>
      <c r="B23" s="16">
        <v>79</v>
      </c>
      <c r="G23" s="16" t="s">
        <v>218</v>
      </c>
      <c r="H23" s="18">
        <v>0.46691337635460944</v>
      </c>
      <c r="I23" s="16">
        <v>79</v>
      </c>
    </row>
    <row r="24" spans="1:13" x14ac:dyDescent="0.25">
      <c r="A24" s="16" t="s">
        <v>77</v>
      </c>
      <c r="B24" s="16">
        <v>78</v>
      </c>
      <c r="G24" s="16" t="s">
        <v>178</v>
      </c>
      <c r="H24" s="18">
        <v>0.41636764863370501</v>
      </c>
      <c r="I24" s="16">
        <v>78</v>
      </c>
    </row>
    <row r="25" spans="1:13" x14ac:dyDescent="0.25">
      <c r="A25" s="16" t="s">
        <v>178</v>
      </c>
      <c r="B25" s="16">
        <v>77</v>
      </c>
      <c r="G25" s="16" t="s">
        <v>232</v>
      </c>
      <c r="H25" s="18">
        <v>0.41422601494417893</v>
      </c>
      <c r="I25" s="16">
        <v>77</v>
      </c>
    </row>
  </sheetData>
  <sortState ref="G2:H25">
    <sortCondition descending="1" ref="H2:H2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B3" sqref="B3"/>
    </sheetView>
  </sheetViews>
  <sheetFormatPr defaultRowHeight="15" x14ac:dyDescent="0.25"/>
  <sheetData>
    <row r="1" spans="1:13" x14ac:dyDescent="0.25">
      <c r="A1" s="16" t="s">
        <v>30</v>
      </c>
      <c r="B1" s="16" t="s">
        <v>29</v>
      </c>
      <c r="D1" s="16" t="s">
        <v>30</v>
      </c>
      <c r="E1" s="16" t="s">
        <v>29</v>
      </c>
      <c r="G1" s="97" t="s">
        <v>30</v>
      </c>
      <c r="H1" s="97" t="s">
        <v>58</v>
      </c>
      <c r="I1" s="97" t="s">
        <v>29</v>
      </c>
      <c r="K1" s="97" t="s">
        <v>30</v>
      </c>
      <c r="L1" s="97" t="s">
        <v>58</v>
      </c>
      <c r="M1" s="97" t="s">
        <v>29</v>
      </c>
    </row>
    <row r="2" spans="1:13" x14ac:dyDescent="0.25">
      <c r="A2" t="s">
        <v>68</v>
      </c>
      <c r="B2">
        <v>100</v>
      </c>
      <c r="D2" t="s">
        <v>204</v>
      </c>
      <c r="E2">
        <v>100</v>
      </c>
      <c r="G2" t="s">
        <v>68</v>
      </c>
      <c r="H2">
        <v>76.31</v>
      </c>
      <c r="I2">
        <v>100</v>
      </c>
      <c r="K2" t="s">
        <v>204</v>
      </c>
      <c r="L2">
        <v>65.97</v>
      </c>
      <c r="M2">
        <v>100</v>
      </c>
    </row>
    <row r="3" spans="1:13" x14ac:dyDescent="0.25">
      <c r="A3" t="s">
        <v>233</v>
      </c>
      <c r="B3">
        <v>99</v>
      </c>
      <c r="D3" t="s">
        <v>83</v>
      </c>
      <c r="E3">
        <v>99</v>
      </c>
      <c r="G3" t="s">
        <v>234</v>
      </c>
      <c r="H3">
        <v>67.13</v>
      </c>
      <c r="I3">
        <v>99</v>
      </c>
      <c r="K3" t="s">
        <v>83</v>
      </c>
      <c r="L3">
        <v>57.63</v>
      </c>
      <c r="M3">
        <v>99</v>
      </c>
    </row>
    <row r="4" spans="1:13" x14ac:dyDescent="0.25">
      <c r="A4" t="s">
        <v>73</v>
      </c>
      <c r="B4">
        <v>98</v>
      </c>
      <c r="D4" t="s">
        <v>151</v>
      </c>
      <c r="E4">
        <v>98</v>
      </c>
      <c r="G4" t="s">
        <v>233</v>
      </c>
      <c r="H4">
        <v>63.26</v>
      </c>
      <c r="I4">
        <v>98</v>
      </c>
      <c r="K4" t="s">
        <v>151</v>
      </c>
      <c r="L4">
        <v>56.84</v>
      </c>
      <c r="M4">
        <v>98</v>
      </c>
    </row>
    <row r="5" spans="1:13" x14ac:dyDescent="0.25">
      <c r="A5" t="s">
        <v>234</v>
      </c>
      <c r="B5">
        <v>97</v>
      </c>
      <c r="G5" t="s">
        <v>73</v>
      </c>
      <c r="H5">
        <v>61.02</v>
      </c>
      <c r="I5">
        <v>97</v>
      </c>
    </row>
    <row r="6" spans="1:13" x14ac:dyDescent="0.25">
      <c r="A6" t="s">
        <v>77</v>
      </c>
      <c r="B6">
        <v>96</v>
      </c>
      <c r="G6" t="s">
        <v>75</v>
      </c>
      <c r="H6">
        <v>60.69</v>
      </c>
      <c r="I6">
        <v>96</v>
      </c>
    </row>
    <row r="7" spans="1:13" x14ac:dyDescent="0.25">
      <c r="A7" t="s">
        <v>75</v>
      </c>
      <c r="B7">
        <v>95</v>
      </c>
      <c r="G7" t="s">
        <v>77</v>
      </c>
      <c r="H7">
        <v>51.22</v>
      </c>
      <c r="I7">
        <v>95</v>
      </c>
    </row>
  </sheetData>
  <sortState ref="K2:L4">
    <sortCondition descending="1" ref="L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Lliswerry 8</vt:lpstr>
      <vt:lpstr>Staverton</vt:lpstr>
      <vt:lpstr>Night Race</vt:lpstr>
      <vt:lpstr>Forest Half</vt:lpstr>
      <vt:lpstr>Forest Mile</vt:lpstr>
      <vt:lpstr>County 5000m</vt:lpstr>
      <vt:lpstr>Cloud Cuckoo</vt:lpstr>
      <vt:lpstr>Tintern Trot</vt:lpstr>
      <vt:lpstr>Standish</vt:lpstr>
      <vt:lpstr>Oldbury</vt:lpstr>
      <vt:lpstr>Blaze the Biblins</vt:lpstr>
      <vt:lpstr>Newent 9</vt:lpstr>
      <vt:lpstr>XC</vt:lpstr>
      <vt:lpstr>Age Grade</vt:lpstr>
      <vt:lpstr>Best In club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Routing West</cp:lastModifiedBy>
  <dcterms:created xsi:type="dcterms:W3CDTF">2017-01-30T13:13:23Z</dcterms:created>
  <dcterms:modified xsi:type="dcterms:W3CDTF">2018-01-21T12:47:34Z</dcterms:modified>
</cp:coreProperties>
</file>