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1370" tabRatio="778" activeTab="1"/>
  </bookViews>
  <sheets>
    <sheet name="M pts" sheetId="2" r:id="rId1"/>
    <sheet name="F pts" sheetId="3" r:id="rId2"/>
    <sheet name="Craig Yr Allt" sheetId="5" r:id="rId3"/>
    <sheet name="tor y foel" sheetId="6" r:id="rId4"/>
    <sheet name="Sugar Loaf" sheetId="7" r:id="rId5"/>
    <sheet name="Steam Bunny Stomp" sheetId="8" r:id="rId6"/>
    <sheet name="Darrens Dash" sheetId="9" r:id="rId7"/>
    <sheet name="Fan y Big" sheetId="10" r:id="rId8"/>
    <sheet name="Llanthony Show" sheetId="12" r:id="rId9"/>
    <sheet name="Fan Brycheiniog" sheetId="11" r:id="rId10"/>
    <sheet name="Night Sugar" sheetId="13" r:id="rId11"/>
  </sheets>
  <definedNames>
    <definedName name="TORYFOELTOP5">'tor y foel'!$H$1</definedName>
  </definedNames>
  <calcPr calcId="145621"/>
</workbook>
</file>

<file path=xl/calcChain.xml><?xml version="1.0" encoding="utf-8"?>
<calcChain xmlns="http://schemas.openxmlformats.org/spreadsheetml/2006/main">
  <c r="B3" i="2" l="1"/>
  <c r="L3" i="2"/>
  <c r="A83" i="9" l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108" i="9" s="1"/>
  <c r="A109" i="9" s="1"/>
  <c r="A110" i="9" s="1"/>
  <c r="A111" i="9" s="1"/>
  <c r="A112" i="9" s="1"/>
  <c r="A113" i="9" s="1"/>
  <c r="A114" i="9" s="1"/>
  <c r="A115" i="9" s="1"/>
  <c r="A116" i="9" s="1"/>
  <c r="A117" i="9" s="1"/>
  <c r="A118" i="9" s="1"/>
  <c r="A119" i="9" s="1"/>
  <c r="B3" i="9"/>
  <c r="B4" i="9" s="1"/>
  <c r="B5" i="9" s="1"/>
  <c r="B6" i="9" s="1"/>
  <c r="B7" i="9" s="1"/>
  <c r="B8" i="9" s="1"/>
  <c r="B9" i="9" s="1"/>
  <c r="B10" i="9" s="1"/>
  <c r="B11" i="9" s="1"/>
  <c r="B12" i="9" s="1"/>
  <c r="B13" i="9" s="1"/>
  <c r="B14" i="9" s="1"/>
  <c r="B15" i="9" s="1"/>
  <c r="B16" i="9" s="1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  <c r="B36" i="9" s="1"/>
  <c r="B37" i="9" s="1"/>
  <c r="B38" i="9" s="1"/>
  <c r="B39" i="9" s="1"/>
  <c r="B40" i="9" s="1"/>
  <c r="B41" i="9" s="1"/>
  <c r="B42" i="9" s="1"/>
  <c r="B43" i="9" s="1"/>
  <c r="B44" i="9" s="1"/>
  <c r="B45" i="9" s="1"/>
  <c r="B46" i="9" s="1"/>
  <c r="B47" i="9" s="1"/>
  <c r="B48" i="9" s="1"/>
  <c r="B49" i="9" s="1"/>
  <c r="B50" i="9" s="1"/>
  <c r="B51" i="9" s="1"/>
  <c r="B52" i="9" s="1"/>
  <c r="B53" i="9" s="1"/>
  <c r="B54" i="9" s="1"/>
  <c r="B55" i="9" s="1"/>
  <c r="B56" i="9" s="1"/>
  <c r="B57" i="9" s="1"/>
  <c r="B58" i="9" s="1"/>
  <c r="B59" i="9" s="1"/>
  <c r="B60" i="9" s="1"/>
  <c r="B61" i="9" s="1"/>
  <c r="B62" i="9" s="1"/>
  <c r="B63" i="9" s="1"/>
  <c r="B64" i="9" s="1"/>
  <c r="B65" i="9" s="1"/>
  <c r="B66" i="9" s="1"/>
  <c r="B67" i="9" s="1"/>
  <c r="B68" i="9" s="1"/>
  <c r="B69" i="9" s="1"/>
  <c r="B70" i="9" s="1"/>
  <c r="B71" i="9" s="1"/>
  <c r="B72" i="9" s="1"/>
  <c r="B73" i="9" s="1"/>
  <c r="A2" i="9"/>
  <c r="A3" i="9" s="1"/>
  <c r="A4" i="9" s="1"/>
  <c r="A5" i="9" s="1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B7" i="2"/>
  <c r="L7" i="2"/>
  <c r="M7" i="2"/>
  <c r="B16" i="2"/>
  <c r="L16" i="2"/>
  <c r="M16" i="2"/>
  <c r="B9" i="2"/>
  <c r="L9" i="2"/>
  <c r="M9" i="2"/>
  <c r="B17" i="2"/>
  <c r="L17" i="2"/>
  <c r="M17" i="2"/>
  <c r="B12" i="2"/>
  <c r="L12" i="2"/>
  <c r="M12" i="2"/>
  <c r="B20" i="2"/>
  <c r="L20" i="2"/>
  <c r="M20" i="2"/>
  <c r="B21" i="2"/>
  <c r="L21" i="2"/>
  <c r="M21" i="2"/>
  <c r="B5" i="3" l="1"/>
  <c r="B6" i="2" l="1"/>
  <c r="M5" i="3"/>
  <c r="B4" i="3"/>
  <c r="L4" i="3"/>
  <c r="M4" i="3"/>
  <c r="B6" i="3"/>
  <c r="L6" i="3"/>
  <c r="M6" i="3"/>
  <c r="B7" i="3"/>
  <c r="L7" i="3"/>
  <c r="M7" i="3"/>
  <c r="B13" i="3"/>
  <c r="L13" i="3"/>
  <c r="M13" i="3"/>
  <c r="B3" i="3"/>
  <c r="L3" i="3"/>
  <c r="M3" i="3"/>
  <c r="B8" i="3"/>
  <c r="L8" i="3"/>
  <c r="M8" i="3"/>
  <c r="B10" i="3"/>
  <c r="L10" i="3"/>
  <c r="M10" i="3"/>
  <c r="B12" i="3"/>
  <c r="L12" i="3"/>
  <c r="M12" i="3"/>
  <c r="B14" i="3"/>
  <c r="L14" i="3"/>
  <c r="M14" i="3"/>
  <c r="B15" i="3"/>
  <c r="L15" i="3"/>
  <c r="M15" i="3"/>
  <c r="B16" i="3"/>
  <c r="L16" i="3"/>
  <c r="M16" i="3"/>
  <c r="B18" i="3"/>
  <c r="L18" i="3"/>
  <c r="M18" i="3"/>
  <c r="B9" i="3"/>
  <c r="L9" i="3"/>
  <c r="M9" i="3"/>
  <c r="B17" i="3"/>
  <c r="L17" i="3"/>
  <c r="M17" i="3"/>
  <c r="B11" i="3"/>
  <c r="L11" i="3"/>
  <c r="M11" i="3"/>
  <c r="B19" i="3"/>
  <c r="L19" i="3"/>
  <c r="M19" i="3"/>
  <c r="B20" i="3"/>
  <c r="L20" i="3"/>
  <c r="M20" i="3"/>
  <c r="B21" i="3"/>
  <c r="L21" i="3"/>
  <c r="M21" i="3"/>
  <c r="L8" i="2"/>
  <c r="M8" i="2"/>
  <c r="L4" i="2"/>
  <c r="M4" i="2"/>
  <c r="L13" i="2"/>
  <c r="M13" i="2"/>
  <c r="L5" i="2"/>
  <c r="M5" i="2"/>
  <c r="L14" i="2"/>
  <c r="M14" i="2"/>
  <c r="L11" i="2"/>
  <c r="M11" i="2"/>
  <c r="L10" i="2"/>
  <c r="M10" i="2"/>
  <c r="L15" i="2"/>
  <c r="M15" i="2"/>
  <c r="L18" i="2"/>
  <c r="M18" i="2"/>
  <c r="L19" i="2"/>
  <c r="M19" i="2"/>
  <c r="B8" i="2"/>
  <c r="B4" i="2"/>
  <c r="B13" i="2"/>
  <c r="B5" i="2"/>
  <c r="B14" i="2"/>
  <c r="B11" i="2"/>
  <c r="B10" i="2"/>
  <c r="B15" i="2"/>
  <c r="B18" i="2"/>
  <c r="B19" i="2"/>
  <c r="B136" i="5"/>
  <c r="E135" i="5"/>
  <c r="B135" i="5"/>
  <c r="H134" i="5"/>
  <c r="E134" i="5"/>
  <c r="B134" i="5"/>
  <c r="W129" i="5"/>
  <c r="V129" i="5"/>
  <c r="U129" i="5"/>
  <c r="T129" i="5"/>
  <c r="S129" i="5"/>
  <c r="R129" i="5"/>
  <c r="Q129" i="5"/>
  <c r="P129" i="5"/>
  <c r="O129" i="5"/>
  <c r="N129" i="5"/>
  <c r="M129" i="5"/>
  <c r="L129" i="5"/>
  <c r="K129" i="5"/>
  <c r="J129" i="5"/>
  <c r="I129" i="5"/>
  <c r="H128" i="5"/>
  <c r="H127" i="5"/>
  <c r="H126" i="5"/>
  <c r="H125" i="5"/>
  <c r="H124" i="5"/>
  <c r="H123" i="5"/>
  <c r="H122" i="5"/>
  <c r="H121" i="5"/>
  <c r="H120" i="5"/>
  <c r="H119" i="5"/>
  <c r="H118" i="5"/>
  <c r="H117" i="5"/>
  <c r="H116" i="5"/>
  <c r="H115" i="5"/>
  <c r="H114" i="5"/>
  <c r="H113" i="5"/>
  <c r="H112" i="5"/>
  <c r="H111" i="5"/>
  <c r="H110" i="5"/>
  <c r="H109" i="5"/>
  <c r="H108" i="5"/>
  <c r="H107" i="5"/>
  <c r="H106" i="5"/>
  <c r="H105" i="5"/>
  <c r="H104" i="5"/>
  <c r="H103" i="5"/>
  <c r="H102" i="5"/>
  <c r="H101" i="5"/>
  <c r="H100" i="5"/>
  <c r="H99" i="5"/>
  <c r="H98" i="5"/>
  <c r="H97" i="5"/>
  <c r="H96" i="5"/>
  <c r="H95" i="5"/>
  <c r="H94" i="5"/>
  <c r="H93" i="5"/>
  <c r="H92" i="5"/>
  <c r="H91" i="5"/>
  <c r="H90" i="5"/>
  <c r="H89" i="5"/>
  <c r="H88" i="5"/>
  <c r="H87" i="5"/>
  <c r="H86" i="5"/>
  <c r="H85" i="5"/>
  <c r="H84" i="5"/>
  <c r="H83" i="5"/>
  <c r="H82" i="5"/>
  <c r="H81" i="5"/>
  <c r="H80" i="5"/>
  <c r="H79" i="5"/>
  <c r="H78" i="5"/>
  <c r="H77" i="5"/>
  <c r="H76" i="5"/>
  <c r="H75" i="5"/>
  <c r="H74" i="5"/>
  <c r="H73" i="5"/>
  <c r="H72" i="5"/>
  <c r="H71" i="5"/>
  <c r="H70" i="5"/>
  <c r="H69" i="5"/>
  <c r="H68" i="5"/>
  <c r="H67" i="5"/>
  <c r="H66" i="5"/>
  <c r="H65" i="5"/>
  <c r="H64" i="5"/>
  <c r="H63" i="5"/>
  <c r="H62" i="5"/>
  <c r="H61" i="5"/>
  <c r="H60" i="5"/>
  <c r="H59" i="5"/>
  <c r="H58" i="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I130" i="5" l="1"/>
  <c r="Q130" i="5"/>
  <c r="L5" i="3"/>
  <c r="M3" i="2" l="1"/>
  <c r="L6" i="2" l="1"/>
  <c r="M6" i="2"/>
</calcChain>
</file>

<file path=xl/sharedStrings.xml><?xml version="1.0" encoding="utf-8"?>
<sst xmlns="http://schemas.openxmlformats.org/spreadsheetml/2006/main" count="2703" uniqueCount="1259">
  <si>
    <t>Craig Yr Allt</t>
  </si>
  <si>
    <t>Competed</t>
  </si>
  <si>
    <t>Dan Sandford</t>
  </si>
  <si>
    <t>Tim Watkins</t>
  </si>
  <si>
    <t>Athlete</t>
  </si>
  <si>
    <t>Andy Horlick</t>
  </si>
  <si>
    <t xml:space="preserve">Tor Y Foel </t>
  </si>
  <si>
    <t xml:space="preserve">Sugar Loaf </t>
  </si>
  <si>
    <t xml:space="preserve">Steam Bunny Stomp </t>
  </si>
  <si>
    <t xml:space="preserve">Fan y Big </t>
  </si>
  <si>
    <t xml:space="preserve">Llanthony Show </t>
  </si>
  <si>
    <t xml:space="preserve">Fan Brycheiniog  </t>
  </si>
  <si>
    <t>Total champ points (best of 5)</t>
  </si>
  <si>
    <t>Total Points (All races)</t>
  </si>
  <si>
    <t>Gemma Hewitt</t>
  </si>
  <si>
    <t>Kate Burke</t>
  </si>
  <si>
    <t>Vanessa Pegler</t>
  </si>
  <si>
    <t>Valerie Hamilton</t>
  </si>
  <si>
    <t>Martha Hamilton</t>
  </si>
  <si>
    <t>2017 Craig yr Allt Winter Fell Race - 24th South Wales Winter Fell Series (#5/8)</t>
  </si>
  <si>
    <t>Saturday January 21st</t>
  </si>
  <si>
    <t>Weather: Dry, clear skies, 2-3 deg C</t>
  </si>
  <si>
    <t>RESULTS</t>
  </si>
  <si>
    <t>Male</t>
  </si>
  <si>
    <t>Female</t>
  </si>
  <si>
    <t>Pos.</t>
  </si>
  <si>
    <t>Race no.</t>
  </si>
  <si>
    <t>Time</t>
  </si>
  <si>
    <t>Name</t>
  </si>
  <si>
    <t>Club</t>
  </si>
  <si>
    <t>M/F</t>
  </si>
  <si>
    <t>Score</t>
  </si>
  <si>
    <t>Open</t>
  </si>
  <si>
    <t>U18</t>
  </si>
  <si>
    <t>U23</t>
  </si>
  <si>
    <t>U/40</t>
  </si>
  <si>
    <t>O/40</t>
  </si>
  <si>
    <t>O/50</t>
  </si>
  <si>
    <t>O/60</t>
  </si>
  <si>
    <t>O/70</t>
  </si>
  <si>
    <t>Ben</t>
  </si>
  <si>
    <t>Mitchell</t>
  </si>
  <si>
    <t>MDC</t>
  </si>
  <si>
    <t>M</t>
  </si>
  <si>
    <t>Hugh</t>
  </si>
  <si>
    <t>Aggleton</t>
  </si>
  <si>
    <t xml:space="preserve">Samuel </t>
  </si>
  <si>
    <t>Gregory</t>
  </si>
  <si>
    <t>Unattached</t>
  </si>
  <si>
    <t>Mark</t>
  </si>
  <si>
    <t>Palmer</t>
  </si>
  <si>
    <t>Mynydd Du</t>
  </si>
  <si>
    <t>M50</t>
  </si>
  <si>
    <t>John</t>
  </si>
  <si>
    <t>Hamilton</t>
  </si>
  <si>
    <t>Forest of Dean AC</t>
  </si>
  <si>
    <t>MU23</t>
  </si>
  <si>
    <t>Matt</t>
  </si>
  <si>
    <t>Stott</t>
  </si>
  <si>
    <t>Mike</t>
  </si>
  <si>
    <t>Erskine</t>
  </si>
  <si>
    <t>Les Croupiers RC</t>
  </si>
  <si>
    <t>Jeff</t>
  </si>
  <si>
    <t>Wherlock</t>
  </si>
  <si>
    <t>Machen Miggly Moos</t>
  </si>
  <si>
    <t>Dan</t>
  </si>
  <si>
    <t>Sandford</t>
  </si>
  <si>
    <t>M40</t>
  </si>
  <si>
    <t>Ake</t>
  </si>
  <si>
    <t>Fagerang</t>
  </si>
  <si>
    <t>O'Keefe</t>
  </si>
  <si>
    <t>Niki</t>
  </si>
  <si>
    <t>Radnedge</t>
  </si>
  <si>
    <t>Jay</t>
  </si>
  <si>
    <t>Goulding</t>
  </si>
  <si>
    <t>Taff Ely Tri</t>
  </si>
  <si>
    <t>Rhys</t>
  </si>
  <si>
    <t>Williams</t>
  </si>
  <si>
    <t xml:space="preserve">Daniel </t>
  </si>
  <si>
    <t>Lewis</t>
  </si>
  <si>
    <t>Wye Valley Runners</t>
  </si>
  <si>
    <t>Thomas</t>
  </si>
  <si>
    <t>Hill</t>
  </si>
  <si>
    <t>Arkell</t>
  </si>
  <si>
    <t>Katie</t>
  </si>
  <si>
    <t>Beecher</t>
  </si>
  <si>
    <t>F</t>
  </si>
  <si>
    <t>Grant</t>
  </si>
  <si>
    <t>MMRT</t>
  </si>
  <si>
    <t>Martyn</t>
  </si>
  <si>
    <t>Driscoll</t>
  </si>
  <si>
    <t>Llyr</t>
  </si>
  <si>
    <t>Jones</t>
  </si>
  <si>
    <t>Port Talbot Harriers</t>
  </si>
  <si>
    <t>Rhodri</t>
  </si>
  <si>
    <t>Evans</t>
  </si>
  <si>
    <t>Pontypridd Roadents</t>
  </si>
  <si>
    <t>Karie</t>
  </si>
  <si>
    <t>Atkins</t>
  </si>
  <si>
    <t>Chepstow Harriers</t>
  </si>
  <si>
    <t>Richard</t>
  </si>
  <si>
    <t>Cronin</t>
  </si>
  <si>
    <t>Paul</t>
  </si>
  <si>
    <t>Jenkinson</t>
  </si>
  <si>
    <t>Eryri</t>
  </si>
  <si>
    <t>Phil</t>
  </si>
  <si>
    <t>Read</t>
  </si>
  <si>
    <t>Peter</t>
  </si>
  <si>
    <t>Sowerby</t>
  </si>
  <si>
    <t>Brecon Athletic Club</t>
  </si>
  <si>
    <t>Hayward</t>
  </si>
  <si>
    <t>Islwyn RC</t>
  </si>
  <si>
    <t>Philip</t>
  </si>
  <si>
    <t>Ponsford</t>
  </si>
  <si>
    <t>Mal</t>
  </si>
  <si>
    <t>Buxton</t>
  </si>
  <si>
    <t>Christopher</t>
  </si>
  <si>
    <t>Chambers</t>
  </si>
  <si>
    <t>Oliver</t>
  </si>
  <si>
    <t>Burrows</t>
  </si>
  <si>
    <t>Gavin</t>
  </si>
  <si>
    <t>Brace</t>
  </si>
  <si>
    <t>Lliswerry Runners</t>
  </si>
  <si>
    <t>Jamie</t>
  </si>
  <si>
    <t>Cattle</t>
  </si>
  <si>
    <t>Steven</t>
  </si>
  <si>
    <t>Hepton</t>
  </si>
  <si>
    <t>M60</t>
  </si>
  <si>
    <t xml:space="preserve">Andy </t>
  </si>
  <si>
    <t>Horlick</t>
  </si>
  <si>
    <t>Saunders</t>
  </si>
  <si>
    <t>Tucker</t>
  </si>
  <si>
    <t>Brecon AC</t>
  </si>
  <si>
    <t>Darren</t>
  </si>
  <si>
    <t>Owen</t>
  </si>
  <si>
    <t>James</t>
  </si>
  <si>
    <t>Morrison</t>
  </si>
  <si>
    <t>Tiverton Harriers</t>
  </si>
  <si>
    <t>Simon</t>
  </si>
  <si>
    <t>Blease</t>
  </si>
  <si>
    <t>Brycheiniog</t>
  </si>
  <si>
    <t>Morgan</t>
  </si>
  <si>
    <t>F40</t>
  </si>
  <si>
    <t>Creber</t>
  </si>
  <si>
    <t>Andrew</t>
  </si>
  <si>
    <t>Brasington</t>
  </si>
  <si>
    <t>Ebbw Vale RC</t>
  </si>
  <si>
    <t>Ceri</t>
  </si>
  <si>
    <t>Davies</t>
  </si>
  <si>
    <t>San Domenico</t>
  </si>
  <si>
    <t>Kerry</t>
  </si>
  <si>
    <t>Galey</t>
  </si>
  <si>
    <t>Gary</t>
  </si>
  <si>
    <t>Hughes</t>
  </si>
  <si>
    <t>Bogle</t>
  </si>
  <si>
    <t>Clode</t>
  </si>
  <si>
    <t>Bridgend AC</t>
  </si>
  <si>
    <t>Ian</t>
  </si>
  <si>
    <t>Macklin</t>
  </si>
  <si>
    <t xml:space="preserve">Nick </t>
  </si>
  <si>
    <t>Dallimore</t>
  </si>
  <si>
    <t>Harrhy</t>
  </si>
  <si>
    <t>Michael</t>
  </si>
  <si>
    <t>Roberts</t>
  </si>
  <si>
    <t>Emily</t>
  </si>
  <si>
    <t>Ford</t>
  </si>
  <si>
    <t>FU23</t>
  </si>
  <si>
    <t>David</t>
  </si>
  <si>
    <t>Harness</t>
  </si>
  <si>
    <t>Dominic</t>
  </si>
  <si>
    <t>Shields</t>
  </si>
  <si>
    <t>Harden</t>
  </si>
  <si>
    <t>Adam</t>
  </si>
  <si>
    <t>Wardle</t>
  </si>
  <si>
    <t>Cardiff Triathlon Club</t>
  </si>
  <si>
    <t>Alice</t>
  </si>
  <si>
    <t>Bedwell</t>
  </si>
  <si>
    <t>F50</t>
  </si>
  <si>
    <t>Tim</t>
  </si>
  <si>
    <t>Parfitt</t>
  </si>
  <si>
    <t>Magee</t>
  </si>
  <si>
    <t>Neil</t>
  </si>
  <si>
    <t>Glen</t>
  </si>
  <si>
    <t>Meek</t>
  </si>
  <si>
    <t>Elin</t>
  </si>
  <si>
    <t>Stevenson</t>
  </si>
  <si>
    <t>Hefin</t>
  </si>
  <si>
    <t>Gruffydd</t>
  </si>
  <si>
    <t>Martha</t>
  </si>
  <si>
    <t>Hazel</t>
  </si>
  <si>
    <t>Ed</t>
  </si>
  <si>
    <t>Goldsmith</t>
  </si>
  <si>
    <t>Stephen</t>
  </si>
  <si>
    <t>Wood</t>
  </si>
  <si>
    <t>Pegasus</t>
  </si>
  <si>
    <t>Anne</t>
  </si>
  <si>
    <t>Marie-Harris</t>
  </si>
  <si>
    <t>Gosling</t>
  </si>
  <si>
    <t>Amy</t>
  </si>
  <si>
    <t>Bristol TACH</t>
  </si>
  <si>
    <t>Alan</t>
  </si>
  <si>
    <t>Stanley</t>
  </si>
  <si>
    <t>Chris</t>
  </si>
  <si>
    <t>Taylor</t>
  </si>
  <si>
    <t>Mercia</t>
  </si>
  <si>
    <t>Nathaniel</t>
  </si>
  <si>
    <t>Swain</t>
  </si>
  <si>
    <t>Emma</t>
  </si>
  <si>
    <t>Battensby</t>
  </si>
  <si>
    <t>Stuart</t>
  </si>
  <si>
    <t>Duncan</t>
  </si>
  <si>
    <t>Jonathan</t>
  </si>
  <si>
    <t>Roberttown Runners</t>
  </si>
  <si>
    <t>Watkins</t>
  </si>
  <si>
    <t>Gwyn</t>
  </si>
  <si>
    <t>Lloyd</t>
  </si>
  <si>
    <t>Carl</t>
  </si>
  <si>
    <t>Caerphilly Runners</t>
  </si>
  <si>
    <t>Karen</t>
  </si>
  <si>
    <t>Elvers</t>
  </si>
  <si>
    <t>Harris</t>
  </si>
  <si>
    <t>Westbury Harriers</t>
  </si>
  <si>
    <t>Kevin</t>
  </si>
  <si>
    <t>Fowler</t>
  </si>
  <si>
    <t>Justin</t>
  </si>
  <si>
    <t>Pocknell</t>
  </si>
  <si>
    <t>Caerleon RC</t>
  </si>
  <si>
    <t>Noel</t>
  </si>
  <si>
    <t>NEWTS</t>
  </si>
  <si>
    <t>Glyn</t>
  </si>
  <si>
    <t>Hicks</t>
  </si>
  <si>
    <t>Gemma</t>
  </si>
  <si>
    <t>Hewitt</t>
  </si>
  <si>
    <t>Tom</t>
  </si>
  <si>
    <t>McCann</t>
  </si>
  <si>
    <t>Village Vipers RC</t>
  </si>
  <si>
    <t>Les</t>
  </si>
  <si>
    <t>Sarah</t>
  </si>
  <si>
    <t>Francis</t>
  </si>
  <si>
    <t>Ruth</t>
  </si>
  <si>
    <t>Deards</t>
  </si>
  <si>
    <t>Price</t>
  </si>
  <si>
    <t>Hay Hotfooters</t>
  </si>
  <si>
    <t>Champt</t>
  </si>
  <si>
    <t>Angelina</t>
  </si>
  <si>
    <t>Kate</t>
  </si>
  <si>
    <t>Burke</t>
  </si>
  <si>
    <t>Cwm Ogwr RC</t>
  </si>
  <si>
    <t>Valerie</t>
  </si>
  <si>
    <t>Olivia</t>
  </si>
  <si>
    <t>Sinclair</t>
  </si>
  <si>
    <t>Gareth</t>
  </si>
  <si>
    <t>Jessica</t>
  </si>
  <si>
    <t>Allan</t>
  </si>
  <si>
    <t>Brackla Harriers</t>
  </si>
  <si>
    <t>Tracy</t>
  </si>
  <si>
    <t>Eu Lee</t>
  </si>
  <si>
    <t>Seuw</t>
  </si>
  <si>
    <t>Vanessa</t>
  </si>
  <si>
    <t>Pegle</t>
  </si>
  <si>
    <t>Darlington</t>
  </si>
  <si>
    <t>Robert</t>
  </si>
  <si>
    <t>West</t>
  </si>
  <si>
    <t>M70</t>
  </si>
  <si>
    <t>Rebecca</t>
  </si>
  <si>
    <t>Webb</t>
  </si>
  <si>
    <t>Grainne</t>
  </si>
  <si>
    <t>Canavan</t>
  </si>
  <si>
    <t>Lucy</t>
  </si>
  <si>
    <t>Baker</t>
  </si>
  <si>
    <t>Leslie</t>
  </si>
  <si>
    <t>Pugh</t>
  </si>
  <si>
    <t>DNF</t>
  </si>
  <si>
    <t>Benjamin</t>
  </si>
  <si>
    <t>Doherty</t>
  </si>
  <si>
    <t>SBOC</t>
  </si>
  <si>
    <t>Fosbury</t>
  </si>
  <si>
    <t>Team category</t>
  </si>
  <si>
    <t>Checks:</t>
  </si>
  <si>
    <t>Male (top 4)</t>
  </si>
  <si>
    <t>Female (top 3)</t>
  </si>
  <si>
    <t>Starters</t>
  </si>
  <si>
    <t>Points</t>
  </si>
  <si>
    <t>Finishers</t>
  </si>
  <si>
    <t>1st</t>
  </si>
  <si>
    <t>MDC Fell Running Club</t>
  </si>
  <si>
    <t>Average time top 5</t>
  </si>
  <si>
    <t>2nd</t>
  </si>
  <si>
    <t>3rd</t>
  </si>
  <si>
    <t>Race organiser:</t>
  </si>
  <si>
    <t>Gary Davies (inc site claerance &amp; signage)</t>
  </si>
  <si>
    <t xml:space="preserve">Registration: </t>
  </si>
  <si>
    <t>Dawn Davies</t>
  </si>
  <si>
    <t xml:space="preserve">Registration Assistant: </t>
  </si>
  <si>
    <t>Lucy Baker</t>
  </si>
  <si>
    <t>Time keeper:</t>
  </si>
  <si>
    <t>John Chidlow</t>
  </si>
  <si>
    <t>Marshalls:</t>
  </si>
  <si>
    <t>Martin &amp; Kay Lucas, Gill Stott, Angela Champion</t>
  </si>
  <si>
    <t xml:space="preserve">Sweeper/Course clearance: </t>
  </si>
  <si>
    <t>Caroline Dallimore</t>
  </si>
  <si>
    <t xml:space="preserve">Course clearance: </t>
  </si>
  <si>
    <t>Nick Dallimore</t>
  </si>
  <si>
    <t>Mountain View Ranch</t>
  </si>
  <si>
    <t>Venue for parking, registration, prizegiving, food &amp; drinks</t>
  </si>
  <si>
    <t>A big thank you to the owners of the Mountain View Ranch for letting us use their facilities.</t>
  </si>
  <si>
    <t>Landowner:  A bigh thank you to Tony and Alison Ashcombe for permission to use their land</t>
  </si>
  <si>
    <t>John Hamilton</t>
  </si>
  <si>
    <t>Position</t>
  </si>
  <si>
    <t>Number</t>
  </si>
  <si>
    <t>Category</t>
  </si>
  <si>
    <t>Iwan Morton</t>
  </si>
  <si>
    <t>Sam Gregory</t>
  </si>
  <si>
    <t>Unaffiliated</t>
  </si>
  <si>
    <t>SM</t>
  </si>
  <si>
    <t>Forest Of Dean</t>
  </si>
  <si>
    <t>Mu23</t>
  </si>
  <si>
    <t>Marcus Pinker</t>
  </si>
  <si>
    <t>Mark Palmer</t>
  </si>
  <si>
    <t>Peter Ryder</t>
  </si>
  <si>
    <t>Andrew Stephens</t>
  </si>
  <si>
    <t>Monross Trailblazers</t>
  </si>
  <si>
    <t>Mark Darbyshire</t>
  </si>
  <si>
    <t>Jeff Wherlock</t>
  </si>
  <si>
    <t>Jay Goulding</t>
  </si>
  <si>
    <t>Taff Ely Triathlon</t>
  </si>
  <si>
    <t>Rhys J Williams</t>
  </si>
  <si>
    <t>Ian Luke</t>
  </si>
  <si>
    <t>Poole Runners</t>
  </si>
  <si>
    <t>Iestyn Rhodes</t>
  </si>
  <si>
    <t>Mark Burley</t>
  </si>
  <si>
    <t>Thomas Hill</t>
  </si>
  <si>
    <t>Karie Atkins</t>
  </si>
  <si>
    <t>Daniel Lewis</t>
  </si>
  <si>
    <t>Peter Sowerby</t>
  </si>
  <si>
    <t>Richard Cronin</t>
  </si>
  <si>
    <t>Thomas Mollekin</t>
  </si>
  <si>
    <t>Ben Arkell</t>
  </si>
  <si>
    <t>David Klotz</t>
  </si>
  <si>
    <t>Katie Beecher</t>
  </si>
  <si>
    <t>Les Croupiers</t>
  </si>
  <si>
    <t>SF</t>
  </si>
  <si>
    <t>Paul Dodd</t>
  </si>
  <si>
    <t>Helen Brown</t>
  </si>
  <si>
    <t>Andrew Brassington</t>
  </si>
  <si>
    <t>Alex Lewis</t>
  </si>
  <si>
    <t>Neath Harriers</t>
  </si>
  <si>
    <t>Paul Tucker</t>
  </si>
  <si>
    <t>Jamie Cattle</t>
  </si>
  <si>
    <t>Steve Hepton</t>
  </si>
  <si>
    <t>Simon Daniel</t>
  </si>
  <si>
    <t>Bristol Up and Running</t>
  </si>
  <si>
    <t>Matthew Lawson</t>
  </si>
  <si>
    <t>James Morrison</t>
  </si>
  <si>
    <t>Niki Morgan</t>
  </si>
  <si>
    <t>John Hallett</t>
  </si>
  <si>
    <t>Gary Hughes</t>
  </si>
  <si>
    <t>Jeremy Jehan</t>
  </si>
  <si>
    <t>Paul Mammatt</t>
  </si>
  <si>
    <t>Hereford Tri</t>
  </si>
  <si>
    <t>Andy Creber</t>
  </si>
  <si>
    <t>Andrew Dickens</t>
  </si>
  <si>
    <t>Simon Blease</t>
  </si>
  <si>
    <t>Emily Ford</t>
  </si>
  <si>
    <t>Fu23</t>
  </si>
  <si>
    <t>Dominic Shields</t>
  </si>
  <si>
    <t>Steve Owen</t>
  </si>
  <si>
    <t>Tom Garrod</t>
  </si>
  <si>
    <t>Witney Roadrunners</t>
  </si>
  <si>
    <t>Simon Morgan</t>
  </si>
  <si>
    <t>Andrew Blackmore</t>
  </si>
  <si>
    <t>Emma Bayliss</t>
  </si>
  <si>
    <t>Rona Davies</t>
  </si>
  <si>
    <t>Anne Marie Harris</t>
  </si>
  <si>
    <t>Karen Elvers</t>
  </si>
  <si>
    <t>Chris Taylor</t>
  </si>
  <si>
    <t>Neville Turner</t>
  </si>
  <si>
    <t>Peter Williams</t>
  </si>
  <si>
    <t>Joyce Dodd</t>
  </si>
  <si>
    <t>F60</t>
  </si>
  <si>
    <t>Mike Harris</t>
  </si>
  <si>
    <t>Angela Price</t>
  </si>
  <si>
    <t>John Price</t>
  </si>
  <si>
    <t>Gareth Jones</t>
  </si>
  <si>
    <t>Stefanie Francis</t>
  </si>
  <si>
    <t>Allan Stephen Jones</t>
  </si>
  <si>
    <t>Paul Symons</t>
  </si>
  <si>
    <t>Nick Owen</t>
  </si>
  <si>
    <t>Robert West</t>
  </si>
  <si>
    <t>Anne Jenner</t>
  </si>
  <si>
    <t>Peter Tracey</t>
  </si>
  <si>
    <t>Les Pugh</t>
  </si>
  <si>
    <t>Gerry Blake</t>
  </si>
  <si>
    <t>Penny Maisey</t>
  </si>
  <si>
    <t>William John Darby</t>
  </si>
  <si>
    <t>Pos</t>
  </si>
  <si>
    <t>Race No</t>
  </si>
  <si>
    <t>Sex</t>
  </si>
  <si>
    <t>Cat</t>
  </si>
  <si>
    <t>Award</t>
  </si>
  <si>
    <t>N/A</t>
  </si>
  <si>
    <t>S</t>
  </si>
  <si>
    <t>1st Man</t>
  </si>
  <si>
    <t>Martin Shaw</t>
  </si>
  <si>
    <t>2nd Man</t>
  </si>
  <si>
    <t>3rd Man &amp; Team</t>
  </si>
  <si>
    <t>1st MV40</t>
  </si>
  <si>
    <t>Richie Johnson</t>
  </si>
  <si>
    <t>Team</t>
  </si>
  <si>
    <t>Sean Taylor</t>
  </si>
  <si>
    <t>Forest of Dean</t>
  </si>
  <si>
    <t>Niki Radnedge</t>
  </si>
  <si>
    <t>Sam Jones</t>
  </si>
  <si>
    <t>Parc Bryn Bach</t>
  </si>
  <si>
    <t>Richard Davis</t>
  </si>
  <si>
    <t>1st Lady</t>
  </si>
  <si>
    <t>Evan Ryan</t>
  </si>
  <si>
    <t>2nd Lady &amp; Team</t>
  </si>
  <si>
    <t>Ben Sinclair</t>
  </si>
  <si>
    <t>Pontypool</t>
  </si>
  <si>
    <t>Ifor Powell</t>
  </si>
  <si>
    <t>1st MV50</t>
  </si>
  <si>
    <t>Ian Whistance</t>
  </si>
  <si>
    <t>3rd Lady &amp; Team</t>
  </si>
  <si>
    <t>Iain Large</t>
  </si>
  <si>
    <t>Bristol &amp; West AC</t>
  </si>
  <si>
    <t>Sion Price</t>
  </si>
  <si>
    <t>Sarn Helen</t>
  </si>
  <si>
    <t>Edmund Newet</t>
  </si>
  <si>
    <t>Daniel Hooper</t>
  </si>
  <si>
    <t>Adrian Woods</t>
  </si>
  <si>
    <t>Martin Webb</t>
  </si>
  <si>
    <t>Jane Horler</t>
  </si>
  <si>
    <t>Chepstow</t>
  </si>
  <si>
    <t>1st FV40</t>
  </si>
  <si>
    <t>Steve Harrhy</t>
  </si>
  <si>
    <t>Tom Turner</t>
  </si>
  <si>
    <t>Paul Chester</t>
  </si>
  <si>
    <t>WFRA</t>
  </si>
  <si>
    <t>Robert Smith</t>
  </si>
  <si>
    <t>Hannah Walsh</t>
  </si>
  <si>
    <t>Joanne Rees</t>
  </si>
  <si>
    <t>Rhayader AC</t>
  </si>
  <si>
    <t>1st MV60</t>
  </si>
  <si>
    <t>Andrew Fay</t>
  </si>
  <si>
    <t>Epsom &amp; Ewell Harriers</t>
  </si>
  <si>
    <t>Peter Townsend</t>
  </si>
  <si>
    <t>James Woodier</t>
  </si>
  <si>
    <t>Michael Roberts</t>
  </si>
  <si>
    <t>Justin Thomas</t>
  </si>
  <si>
    <t>Daniel Burgess</t>
  </si>
  <si>
    <t>Aberystwyth AC</t>
  </si>
  <si>
    <t>Rhiannon Perryment</t>
  </si>
  <si>
    <t>Basingstoke &amp; Mid Hants AC</t>
  </si>
  <si>
    <t>Lou Summers</t>
  </si>
  <si>
    <t>Sophie Smith</t>
  </si>
  <si>
    <t>David Place</t>
  </si>
  <si>
    <t>Ben Watkins</t>
  </si>
  <si>
    <t>1st FV50</t>
  </si>
  <si>
    <t>Rhian Probert</t>
  </si>
  <si>
    <t>Irina Dale</t>
  </si>
  <si>
    <t>Croft Ambrey</t>
  </si>
  <si>
    <t>Ian Harrhy</t>
  </si>
  <si>
    <t>Lliswerry</t>
  </si>
  <si>
    <t>Alice Bedwell</t>
  </si>
  <si>
    <t>Nina Martin</t>
  </si>
  <si>
    <t>Mark Bevan</t>
  </si>
  <si>
    <t>Lisa Jeffrey</t>
  </si>
  <si>
    <t>Mark Beard</t>
  </si>
  <si>
    <t>Dic Evans</t>
  </si>
  <si>
    <t>Cardiff AAC</t>
  </si>
  <si>
    <t>1st MV70</t>
  </si>
  <si>
    <t>Steve Harington</t>
  </si>
  <si>
    <t>Hereford Couriers</t>
  </si>
  <si>
    <t>Mark Saunders</t>
  </si>
  <si>
    <t>Glen Meek</t>
  </si>
  <si>
    <t>Sam Williams</t>
  </si>
  <si>
    <t>Jon Hancock</t>
  </si>
  <si>
    <t>Usk Runners</t>
  </si>
  <si>
    <t>Andy Stott</t>
  </si>
  <si>
    <t>Ian Morgan</t>
  </si>
  <si>
    <t>Christine Farr</t>
  </si>
  <si>
    <t>Ian Leaves</t>
  </si>
  <si>
    <t>Emma Morris</t>
  </si>
  <si>
    <t>Don Powell</t>
  </si>
  <si>
    <t>Ed Goldsmith</t>
  </si>
  <si>
    <t>Bev Tucker</t>
  </si>
  <si>
    <t>Susan Davies</t>
  </si>
  <si>
    <t>Naomi Law</t>
  </si>
  <si>
    <t>Ian Whatmough</t>
  </si>
  <si>
    <t>Ben Lewis</t>
  </si>
  <si>
    <t>Richard Newhouse</t>
  </si>
  <si>
    <t>Michael Hickey</t>
  </si>
  <si>
    <t>Sian Kirk</t>
  </si>
  <si>
    <t>Swansea Harriers</t>
  </si>
  <si>
    <t>Tessa Lewis</t>
  </si>
  <si>
    <t>Zoe Proctor</t>
  </si>
  <si>
    <t>David Millichap</t>
  </si>
  <si>
    <t>David Smout</t>
  </si>
  <si>
    <t>Sharon Woods</t>
  </si>
  <si>
    <t>Samantha Harper</t>
  </si>
  <si>
    <t>Fraser Stephens</t>
  </si>
  <si>
    <t>SWOC</t>
  </si>
  <si>
    <t>Guy Whitmarsh</t>
  </si>
  <si>
    <t>Tom Davies</t>
  </si>
  <si>
    <t>Neil Williams</t>
  </si>
  <si>
    <t>Suzanne Powell</t>
  </si>
  <si>
    <t>1st FV60</t>
  </si>
  <si>
    <t>Sikohovan Eliska</t>
  </si>
  <si>
    <t>Dean Arnold</t>
  </si>
  <si>
    <t>Hywel James</t>
  </si>
  <si>
    <t>Lorriane Wadley</t>
  </si>
  <si>
    <t>Carol Powell</t>
  </si>
  <si>
    <t>Tom Stone</t>
  </si>
  <si>
    <t>David Jenkins</t>
  </si>
  <si>
    <t>Nigel Baker</t>
  </si>
  <si>
    <t>Terry Vaughan</t>
  </si>
  <si>
    <t>Zoe Elver</t>
  </si>
  <si>
    <t>Kate Darlington</t>
  </si>
  <si>
    <t>Robert Wood</t>
  </si>
  <si>
    <t>Mike King</t>
  </si>
  <si>
    <t>Nailsea RC</t>
  </si>
  <si>
    <t>William Darby</t>
  </si>
  <si>
    <t>MATT</t>
  </si>
  <si>
    <t>STOTT</t>
  </si>
  <si>
    <t>DAN</t>
  </si>
  <si>
    <t>SANDFORD</t>
  </si>
  <si>
    <t>MV40</t>
  </si>
  <si>
    <t>FOREST</t>
  </si>
  <si>
    <t>OF</t>
  </si>
  <si>
    <t>DEAN</t>
  </si>
  <si>
    <t>RICHIE</t>
  </si>
  <si>
    <t>JOHNSON</t>
  </si>
  <si>
    <t>MYNYDD</t>
  </si>
  <si>
    <t>DU</t>
  </si>
  <si>
    <t>NIKI</t>
  </si>
  <si>
    <t>RADNEDGE</t>
  </si>
  <si>
    <t>BEN</t>
  </si>
  <si>
    <t>SINCLAIR</t>
  </si>
  <si>
    <t>PONTYPOOL</t>
  </si>
  <si>
    <t>&amp;</t>
  </si>
  <si>
    <t>DISTRICT</t>
  </si>
  <si>
    <t>RUNNERS</t>
  </si>
  <si>
    <t>IESTYN</t>
  </si>
  <si>
    <t>RHODES</t>
  </si>
  <si>
    <t>THOMAS</t>
  </si>
  <si>
    <t>MOLLEKIN</t>
  </si>
  <si>
    <t>EVAN</t>
  </si>
  <si>
    <t>RYAN</t>
  </si>
  <si>
    <t>ANDREW</t>
  </si>
  <si>
    <t>BRASINGTON</t>
  </si>
  <si>
    <t>MV50</t>
  </si>
  <si>
    <t>EBBW</t>
  </si>
  <si>
    <t>VALE</t>
  </si>
  <si>
    <t>MARK</t>
  </si>
  <si>
    <t>LAMONTE</t>
  </si>
  <si>
    <t>(?)</t>
  </si>
  <si>
    <t>CAERPHILLY</t>
  </si>
  <si>
    <t>PONSFORD</t>
  </si>
  <si>
    <t>GAVIN</t>
  </si>
  <si>
    <t>JONESQ</t>
  </si>
  <si>
    <t>MONROSS</t>
  </si>
  <si>
    <t>TRAILBLAZERS</t>
  </si>
  <si>
    <t>ADE</t>
  </si>
  <si>
    <t>WOODS</t>
  </si>
  <si>
    <t>CLARE</t>
  </si>
  <si>
    <t>DALLIMORE</t>
  </si>
  <si>
    <t>NATHAN</t>
  </si>
  <si>
    <t>KERSLEY</t>
  </si>
  <si>
    <t>PATRICK</t>
  </si>
  <si>
    <t>TUDOR</t>
  </si>
  <si>
    <t>ANDY</t>
  </si>
  <si>
    <t>CREBER</t>
  </si>
  <si>
    <t>CHEPSTOW</t>
  </si>
  <si>
    <t>HARRIERS</t>
  </si>
  <si>
    <t>DICKENS</t>
  </si>
  <si>
    <t>ENGLISH</t>
  </si>
  <si>
    <t>LLISWERRY</t>
  </si>
  <si>
    <t>MORGAN</t>
  </si>
  <si>
    <t>FV50</t>
  </si>
  <si>
    <t>JAMES</t>
  </si>
  <si>
    <t>WOODIER</t>
  </si>
  <si>
    <t>SIMON</t>
  </si>
  <si>
    <t>FAIRCLOUGH</t>
  </si>
  <si>
    <t>BRACE</t>
  </si>
  <si>
    <t>JULIE</t>
  </si>
  <si>
    <t>CASHELL</t>
  </si>
  <si>
    <t>FV40</t>
  </si>
  <si>
    <t>FLETCHER</t>
  </si>
  <si>
    <t>GARETH</t>
  </si>
  <si>
    <t>WELCH</t>
  </si>
  <si>
    <t>BEARD</t>
  </si>
  <si>
    <t>TIM</t>
  </si>
  <si>
    <t>WATKINS</t>
  </si>
  <si>
    <t>CHRISTINE</t>
  </si>
  <si>
    <t>FARR</t>
  </si>
  <si>
    <t>SHARON</t>
  </si>
  <si>
    <t>RUTH</t>
  </si>
  <si>
    <t>PICKVANCE</t>
  </si>
  <si>
    <t>STEPHEN</t>
  </si>
  <si>
    <t>MV60</t>
  </si>
  <si>
    <t>LILY</t>
  </si>
  <si>
    <t>MATTHEWS</t>
  </si>
  <si>
    <t>BELPER</t>
  </si>
  <si>
    <t>STEPHANIE</t>
  </si>
  <si>
    <t>FRANCIS</t>
  </si>
  <si>
    <t>GEMMA</t>
  </si>
  <si>
    <t>HEWITT</t>
  </si>
  <si>
    <t>TERRY</t>
  </si>
  <si>
    <t>VAUGHAN</t>
  </si>
  <si>
    <t>KATE</t>
  </si>
  <si>
    <t>DARLINGTON</t>
  </si>
  <si>
    <t>IWAN</t>
  </si>
  <si>
    <t>MORTON</t>
  </si>
  <si>
    <t>NICOLA</t>
  </si>
  <si>
    <t>SMITH</t>
  </si>
  <si>
    <t>Race No.</t>
  </si>
  <si>
    <t>Forename</t>
  </si>
  <si>
    <t>Surname</t>
  </si>
  <si>
    <t>Gender</t>
  </si>
  <si>
    <t>DOB</t>
  </si>
  <si>
    <t>Address1</t>
  </si>
  <si>
    <t>Address2</t>
  </si>
  <si>
    <t>Town/City</t>
  </si>
  <si>
    <t>Region</t>
  </si>
  <si>
    <t>Postcode</t>
  </si>
  <si>
    <t>USState</t>
  </si>
  <si>
    <t>Country</t>
  </si>
  <si>
    <t>email</t>
  </si>
  <si>
    <t>phone</t>
  </si>
  <si>
    <t>entryFee</t>
  </si>
  <si>
    <t>EntryCentral_fee</t>
  </si>
  <si>
    <t>TotalPaid</t>
  </si>
  <si>
    <t>enteredByOrganiser</t>
  </si>
  <si>
    <t>Age Group</t>
  </si>
  <si>
    <t>Age_on_1_Jan_2017</t>
  </si>
  <si>
    <t>Age_on_31_12_2017</t>
  </si>
  <si>
    <t>Age</t>
  </si>
  <si>
    <t>DateEntered</t>
  </si>
  <si>
    <t>UniqueID</t>
  </si>
  <si>
    <t>ProductID</t>
  </si>
  <si>
    <t>Finish Time (min:sec)</t>
  </si>
  <si>
    <t>Sam</t>
  </si>
  <si>
    <t>Mayglothling</t>
  </si>
  <si>
    <t>HR4 0JD</t>
  </si>
  <si>
    <t>sam231151@yahoo.co.uk</t>
  </si>
  <si>
    <t>The Walled Garden</t>
  </si>
  <si>
    <t>Coughton</t>
  </si>
  <si>
    <t>Ross</t>
  </si>
  <si>
    <t>HR9 5ST</t>
  </si>
  <si>
    <t>GB</t>
  </si>
  <si>
    <t>dansandford@btconnect.com</t>
  </si>
  <si>
    <t>'01989 566390'</t>
  </si>
  <si>
    <t xml:space="preserve"> </t>
  </si>
  <si>
    <t>leyton</t>
  </si>
  <si>
    <t>fleet</t>
  </si>
  <si>
    <t>croeso</t>
  </si>
  <si>
    <t>phillips close    oldcroft</t>
  </si>
  <si>
    <t>lydney</t>
  </si>
  <si>
    <t>gloucestershire</t>
  </si>
  <si>
    <t>gl154lg</t>
  </si>
  <si>
    <t>fleet789@btinternet.com</t>
  </si>
  <si>
    <t>'07794947572'</t>
  </si>
  <si>
    <t>Toby</t>
  </si>
  <si>
    <t>Pearson</t>
  </si>
  <si>
    <t>Lower Wernddu</t>
  </si>
  <si>
    <t>Herefordshire</t>
  </si>
  <si>
    <t>HR2 0ED</t>
  </si>
  <si>
    <t>tobypearson@hotmail.com</t>
  </si>
  <si>
    <t>'07733263749'</t>
  </si>
  <si>
    <t xml:space="preserve">Steven </t>
  </si>
  <si>
    <t>Flowers</t>
  </si>
  <si>
    <t>HR1 1RQ</t>
  </si>
  <si>
    <t>Nugent</t>
  </si>
  <si>
    <t>34 Grenfell Road</t>
  </si>
  <si>
    <t>Hereford</t>
  </si>
  <si>
    <t>HR1 2QR</t>
  </si>
  <si>
    <t>petenuge92@gmail.com</t>
  </si>
  <si>
    <t>'07969745205'</t>
  </si>
  <si>
    <t>Mount</t>
  </si>
  <si>
    <t>n/a</t>
  </si>
  <si>
    <t>Blaen-Y-Cwm</t>
  </si>
  <si>
    <t xml:space="preserve">Grwyne Fawr  Forest Coalpit </t>
  </si>
  <si>
    <t>Abergavenny</t>
  </si>
  <si>
    <t>Gwent</t>
  </si>
  <si>
    <t>NP7 7LY</t>
  </si>
  <si>
    <t>mike.mount@jmfinn.com</t>
  </si>
  <si>
    <t>'07587 773800'</t>
  </si>
  <si>
    <t>HR2 6AN</t>
  </si>
  <si>
    <t>paulcamerondavies@googlemail.com</t>
  </si>
  <si>
    <t>Mullin</t>
  </si>
  <si>
    <t>Mercia Fell Runners</t>
  </si>
  <si>
    <t>21-22 Duke Street</t>
  </si>
  <si>
    <t>Kington</t>
  </si>
  <si>
    <t>HR5 3BL</t>
  </si>
  <si>
    <t>davemullin@hotmail.com</t>
  </si>
  <si>
    <t>'07866177669'</t>
  </si>
  <si>
    <t>Julian</t>
  </si>
  <si>
    <t>16 Gresley Road</t>
  </si>
  <si>
    <t>Upper Holloway</t>
  </si>
  <si>
    <t>London</t>
  </si>
  <si>
    <t>N19 3JZ</t>
  </si>
  <si>
    <t>julian.jones.10@ucl.ac.uk</t>
  </si>
  <si>
    <t>'07443498935'</t>
  </si>
  <si>
    <t>Nic</t>
  </si>
  <si>
    <t>Dauncey</t>
  </si>
  <si>
    <t>Malvern Joggers</t>
  </si>
  <si>
    <t>2 Bradley Drive</t>
  </si>
  <si>
    <t>Malvern</t>
  </si>
  <si>
    <t>WR14 1JS</t>
  </si>
  <si>
    <t>ndauncey@outlook.com</t>
  </si>
  <si>
    <t>'07798712276'</t>
  </si>
  <si>
    <t>Daren</t>
  </si>
  <si>
    <t>Smith</t>
  </si>
  <si>
    <t>The Green</t>
  </si>
  <si>
    <t>Joyford</t>
  </si>
  <si>
    <t>Coleford</t>
  </si>
  <si>
    <t>Glos</t>
  </si>
  <si>
    <t>GL16 7AS</t>
  </si>
  <si>
    <t>missydog1066@hotmail.co.uk</t>
  </si>
  <si>
    <t>'01594 834537'</t>
  </si>
  <si>
    <t>Darrens Dash</t>
  </si>
  <si>
    <t>Liam</t>
  </si>
  <si>
    <t>Grice</t>
  </si>
  <si>
    <t>Fir Tree Cottage</t>
  </si>
  <si>
    <t>Ryelands Road</t>
  </si>
  <si>
    <t>Leominster</t>
  </si>
  <si>
    <t>HR6 8PN</t>
  </si>
  <si>
    <t>liamgrice@hotmail.co.uk</t>
  </si>
  <si>
    <t>'07799115868'</t>
  </si>
  <si>
    <t>Whistance</t>
  </si>
  <si>
    <t>Little Birches</t>
  </si>
  <si>
    <t>Grosmont</t>
  </si>
  <si>
    <t>Monmouthshire</t>
  </si>
  <si>
    <t>NP7 8HS</t>
  </si>
  <si>
    <t>milkamoocow1@gmail.com</t>
  </si>
  <si>
    <t>'01981240889'</t>
  </si>
  <si>
    <t>NP25 5QZ</t>
  </si>
  <si>
    <t>blease@onefel.com</t>
  </si>
  <si>
    <t>Mynyddwyr de Cymru</t>
  </si>
  <si>
    <t>Boatwood Cottage</t>
  </si>
  <si>
    <t>NP16 7JW</t>
  </si>
  <si>
    <t>i.d.macklin@tesco.net</t>
  </si>
  <si>
    <t>'01291680120'</t>
  </si>
  <si>
    <t>Smallwood</t>
  </si>
  <si>
    <t>HR3 6BZ</t>
  </si>
  <si>
    <t>rona</t>
  </si>
  <si>
    <t>davies</t>
  </si>
  <si>
    <t>pentwyn mawr</t>
  </si>
  <si>
    <t>bwlch</t>
  </si>
  <si>
    <t>brecon</t>
  </si>
  <si>
    <t>powys</t>
  </si>
  <si>
    <t>ld3 7hz</t>
  </si>
  <si>
    <t>ronabuxton@hotmail.com</t>
  </si>
  <si>
    <t>'07949162480'</t>
  </si>
  <si>
    <t>Debbie</t>
  </si>
  <si>
    <t>Stenner</t>
  </si>
  <si>
    <t>Cottage 1  Birchamp Coach House</t>
  </si>
  <si>
    <t>Newland</t>
  </si>
  <si>
    <t>Nr Coleford</t>
  </si>
  <si>
    <t>GL16 8NP</t>
  </si>
  <si>
    <t>stenner74@gmail.com</t>
  </si>
  <si>
    <t>'07952397653'</t>
  </si>
  <si>
    <t>Channer</t>
  </si>
  <si>
    <t>11 Regent Street</t>
  </si>
  <si>
    <t>Lydney</t>
  </si>
  <si>
    <t>Gloucestershire</t>
  </si>
  <si>
    <t>GL15 5RL</t>
  </si>
  <si>
    <t>markchann@sky.com</t>
  </si>
  <si>
    <t>'07704326498'</t>
  </si>
  <si>
    <t>Pye</t>
  </si>
  <si>
    <t>15 Harold Road</t>
  </si>
  <si>
    <t>Edgbaston</t>
  </si>
  <si>
    <t>Birmingham</t>
  </si>
  <si>
    <t>B16 9DN</t>
  </si>
  <si>
    <t>ANDYPYE1981@OUTLOOK.COM</t>
  </si>
  <si>
    <t>''</t>
  </si>
  <si>
    <t>Kemp</t>
  </si>
  <si>
    <t>Hr2 7ZP</t>
  </si>
  <si>
    <t>Howe</t>
  </si>
  <si>
    <t>White House</t>
  </si>
  <si>
    <t>Penrhos</t>
  </si>
  <si>
    <t>Raglan</t>
  </si>
  <si>
    <t>Np15 2LF</t>
  </si>
  <si>
    <t>julian.howe@crouchwaterfall.co.uk</t>
  </si>
  <si>
    <t>'07976935247'</t>
  </si>
  <si>
    <t>david</t>
  </si>
  <si>
    <t>Millichap</t>
  </si>
  <si>
    <t>Croft Ambrey RC</t>
  </si>
  <si>
    <t>pyondale</t>
  </si>
  <si>
    <t>Canon Pyon</t>
  </si>
  <si>
    <t>Myself</t>
  </si>
  <si>
    <t>HR4 8NT</t>
  </si>
  <si>
    <t>hayleymillichap@btinternet.com</t>
  </si>
  <si>
    <t>'01432830412'</t>
  </si>
  <si>
    <t>Fodac</t>
  </si>
  <si>
    <t>15 Vicarage Drive</t>
  </si>
  <si>
    <t>Mitcheldean</t>
  </si>
  <si>
    <t>Gloucester</t>
  </si>
  <si>
    <t>GL17 0XW</t>
  </si>
  <si>
    <t>r444mbs@gmail.com</t>
  </si>
  <si>
    <t>'07979366099'</t>
  </si>
  <si>
    <t>Jon</t>
  </si>
  <si>
    <t>Meadows</t>
  </si>
  <si>
    <t>20 Hugh Thomas avenue</t>
  </si>
  <si>
    <t>Hr49rb</t>
  </si>
  <si>
    <t>claire.conway@aol.co.uk</t>
  </si>
  <si>
    <t>'07812998922'</t>
  </si>
  <si>
    <t>Brian</t>
  </si>
  <si>
    <t>The 1910 House</t>
  </si>
  <si>
    <t>New Road  Parkend</t>
  </si>
  <si>
    <t>GL15 4JA</t>
  </si>
  <si>
    <t>bandsfrancis@tiscali.co.uk</t>
  </si>
  <si>
    <t>'01594562077'</t>
  </si>
  <si>
    <t>Hetterley</t>
  </si>
  <si>
    <t>HR1 1BO</t>
  </si>
  <si>
    <t>Julie</t>
  </si>
  <si>
    <t>Caseley</t>
  </si>
  <si>
    <t>8 South Lawn</t>
  </si>
  <si>
    <t>Worcs</t>
  </si>
  <si>
    <t>WR14 4RY</t>
  </si>
  <si>
    <t>juliecaseley@gmail.com</t>
  </si>
  <si>
    <t>'01684 566022'</t>
  </si>
  <si>
    <t>Keith</t>
  </si>
  <si>
    <t>Young</t>
  </si>
  <si>
    <t>Hereford Crew</t>
  </si>
  <si>
    <t>LD3 0SJ</t>
  </si>
  <si>
    <t>Christine</t>
  </si>
  <si>
    <t>Farr</t>
  </si>
  <si>
    <t>CF14 2JE</t>
  </si>
  <si>
    <t>farr_christine@yahoo.com</t>
  </si>
  <si>
    <t>Gunner</t>
  </si>
  <si>
    <t>HR6 9SP</t>
  </si>
  <si>
    <t xml:space="preserve">Declan </t>
  </si>
  <si>
    <t>Farrow</t>
  </si>
  <si>
    <t>SY21 8DH</t>
  </si>
  <si>
    <t>U20</t>
  </si>
  <si>
    <t>Cathy</t>
  </si>
  <si>
    <t>Fletcher</t>
  </si>
  <si>
    <t>Rogue Runners</t>
  </si>
  <si>
    <t>HR9 7RJ</t>
  </si>
  <si>
    <t>cathy.fletcher@haloleisure.org.uk</t>
  </si>
  <si>
    <t>Shirlheath  Kingsland</t>
  </si>
  <si>
    <t>HR69RJ</t>
  </si>
  <si>
    <t>tomdavieskart@yahoo.co.uk</t>
  </si>
  <si>
    <t>'01568708474'</t>
  </si>
  <si>
    <t>MV65</t>
  </si>
  <si>
    <t>zachary</t>
  </si>
  <si>
    <t>edelstyn</t>
  </si>
  <si>
    <t>coed canol farm</t>
  </si>
  <si>
    <t>llantilio crossenny</t>
  </si>
  <si>
    <t>abergavenny</t>
  </si>
  <si>
    <t>monmouthshire</t>
  </si>
  <si>
    <t>np7 8tg</t>
  </si>
  <si>
    <t>sedelstyn@yahoo.co.uk</t>
  </si>
  <si>
    <t>'07881605847'</t>
  </si>
  <si>
    <t>MU20</t>
  </si>
  <si>
    <t xml:space="preserve">Robert </t>
  </si>
  <si>
    <t>Sharratt</t>
  </si>
  <si>
    <t>Ilkeston Running Club</t>
  </si>
  <si>
    <t>9 Chatfield Close</t>
  </si>
  <si>
    <t>Stapenhill</t>
  </si>
  <si>
    <t>Burton on Trent</t>
  </si>
  <si>
    <t>DE15 9AJ</t>
  </si>
  <si>
    <t>carolsharratt@hotmail.co.uk</t>
  </si>
  <si>
    <t>'01283 740872'</t>
  </si>
  <si>
    <t>sharon</t>
  </si>
  <si>
    <t>Billy</t>
  </si>
  <si>
    <t>Crocker</t>
  </si>
  <si>
    <t>Bryn Du</t>
  </si>
  <si>
    <t>Craswall</t>
  </si>
  <si>
    <t>HR2 0PH</t>
  </si>
  <si>
    <t>gazcrocker@hotmail.com</t>
  </si>
  <si>
    <t>'07717004112'</t>
  </si>
  <si>
    <t>Clare</t>
  </si>
  <si>
    <t>Archie</t>
  </si>
  <si>
    <t>Gemmell</t>
  </si>
  <si>
    <t>HR2 0</t>
  </si>
  <si>
    <t>Dave</t>
  </si>
  <si>
    <t>27 Mount Pleasant  Middletown</t>
  </si>
  <si>
    <t>Welshpool</t>
  </si>
  <si>
    <t>david.s.farrow@hotmail.co.uk</t>
  </si>
  <si>
    <t>'07964991777'</t>
  </si>
  <si>
    <t>Lorna</t>
  </si>
  <si>
    <t>Shaw</t>
  </si>
  <si>
    <t>NP7 7NR</t>
  </si>
  <si>
    <t>Iliffe</t>
  </si>
  <si>
    <t>35 malthouse road</t>
  </si>
  <si>
    <t>ilkeston</t>
  </si>
  <si>
    <t>derbyshire</t>
  </si>
  <si>
    <t>de7 4px</t>
  </si>
  <si>
    <t>richard.iliffe@ntlworld.com</t>
  </si>
  <si>
    <t>'07739 264430'</t>
  </si>
  <si>
    <t>Stefanie</t>
  </si>
  <si>
    <t>suafrancis@tiscali.co.uk</t>
  </si>
  <si>
    <t>Bird</t>
  </si>
  <si>
    <t>DE7 8GW</t>
  </si>
  <si>
    <t>andrewbird4274@gmail.com</t>
  </si>
  <si>
    <t>Rachel</t>
  </si>
  <si>
    <t>Reeve</t>
  </si>
  <si>
    <t>27 Trilleck Avenue</t>
  </si>
  <si>
    <t>Hr27hx</t>
  </si>
  <si>
    <t>rachel_beardsley@hotmail.com</t>
  </si>
  <si>
    <t>'07492574616'</t>
  </si>
  <si>
    <t>HR4 8LW</t>
  </si>
  <si>
    <t>Cath</t>
  </si>
  <si>
    <t>Vineyard Farm</t>
  </si>
  <si>
    <t>Walterstone</t>
  </si>
  <si>
    <t>HR2 0DT</t>
  </si>
  <si>
    <t>cathwatkins@email.com</t>
  </si>
  <si>
    <t>'07538 155925'</t>
  </si>
  <si>
    <t>Jan</t>
  </si>
  <si>
    <t xml:space="preserve">Edwards </t>
  </si>
  <si>
    <t>Hr1 1DX</t>
  </si>
  <si>
    <t>FV60</t>
  </si>
  <si>
    <t>Claire</t>
  </si>
  <si>
    <t>Conway</t>
  </si>
  <si>
    <t>William</t>
  </si>
  <si>
    <t>Darby</t>
  </si>
  <si>
    <t>Myndd Du</t>
  </si>
  <si>
    <t>NP4 8TR</t>
  </si>
  <si>
    <t>Bev</t>
  </si>
  <si>
    <t>Fairwater Runners Cwmbran</t>
  </si>
  <si>
    <t>15 wye court</t>
  </si>
  <si>
    <t>Thornhill</t>
  </si>
  <si>
    <t>Cwmbran</t>
  </si>
  <si>
    <t>Np445uj</t>
  </si>
  <si>
    <t>beverleybradbury@hotmail.co.uk</t>
  </si>
  <si>
    <t>'07850337406'</t>
  </si>
  <si>
    <t>Poole</t>
  </si>
  <si>
    <t>Griffithstown Harriers</t>
  </si>
  <si>
    <t>80 Brynhyfryd</t>
  </si>
  <si>
    <t>Croesyceiliog</t>
  </si>
  <si>
    <t>NP44 2EU</t>
  </si>
  <si>
    <t>rebeccapoole82@hotmail.co.uk</t>
  </si>
  <si>
    <t>'07903526991'</t>
  </si>
  <si>
    <t>PETER</t>
  </si>
  <si>
    <t>COVINGTON JONES</t>
  </si>
  <si>
    <t>LABURNUM COTTAGE</t>
  </si>
  <si>
    <t>PARKEND WALK</t>
  </si>
  <si>
    <t>COALWAY  COLEFORD</t>
  </si>
  <si>
    <t>GLOUCESTERSHIRE</t>
  </si>
  <si>
    <t>GL16 7JR</t>
  </si>
  <si>
    <t>P.COVINGTONJONES@BTINTERNET.COM</t>
  </si>
  <si>
    <t>'07899894079'</t>
  </si>
  <si>
    <t>Salli-anne</t>
  </si>
  <si>
    <t>Millward-bryant</t>
  </si>
  <si>
    <t>27 mount pleasant</t>
  </si>
  <si>
    <t>Gl155qf</t>
  </si>
  <si>
    <t>sallimillwardbryant@fsmail.net</t>
  </si>
  <si>
    <t>'07916260227'</t>
  </si>
  <si>
    <t>Bowen</t>
  </si>
  <si>
    <t>BROOKLANDS FARM</t>
  </si>
  <si>
    <t>KINNERSLEY</t>
  </si>
  <si>
    <t>HEREFORD</t>
  </si>
  <si>
    <t>HEREFORDSHIRE</t>
  </si>
  <si>
    <t>HR3 6NZ</t>
  </si>
  <si>
    <t>brooklands2@hotmail.co.uk</t>
  </si>
  <si>
    <t>'01544327316'</t>
  </si>
  <si>
    <t xml:space="preserve">Jeanette </t>
  </si>
  <si>
    <t>Bartholomew</t>
  </si>
  <si>
    <t>Australia</t>
  </si>
  <si>
    <t>jeanette@activerights.com</t>
  </si>
  <si>
    <t>Jeremy</t>
  </si>
  <si>
    <t>Milln</t>
  </si>
  <si>
    <t>43 Villa Street</t>
  </si>
  <si>
    <t>HR2 7AU</t>
  </si>
  <si>
    <t>jeremy.milln@gmail.com</t>
  </si>
  <si>
    <t>'07779 034457'</t>
  </si>
  <si>
    <t>Grace</t>
  </si>
  <si>
    <t>Setterfield-Milln</t>
  </si>
  <si>
    <t>43 VillaStreet</t>
  </si>
  <si>
    <t>gracie.setterfield@gmail.com</t>
  </si>
  <si>
    <t>FU20</t>
  </si>
  <si>
    <t>Pritchard</t>
  </si>
  <si>
    <t>U/A</t>
  </si>
  <si>
    <t>4 Pen Bailey</t>
  </si>
  <si>
    <t>Longtown</t>
  </si>
  <si>
    <t>HR2 0LE</t>
  </si>
  <si>
    <t xml:space="preserve">Neil </t>
  </si>
  <si>
    <t>HR2 0RG</t>
  </si>
  <si>
    <t>nellew112@gmail.com</t>
  </si>
  <si>
    <t>Suzanne</t>
  </si>
  <si>
    <t>Peters</t>
  </si>
  <si>
    <t>1 Harvey's meadow</t>
  </si>
  <si>
    <t>Joys green road</t>
  </si>
  <si>
    <t>Lydbrook</t>
  </si>
  <si>
    <t>Gl179sf</t>
  </si>
  <si>
    <t>peapodsuk65@yahoo.co.uk</t>
  </si>
  <si>
    <t>'07500777746'</t>
  </si>
  <si>
    <t>claire</t>
  </si>
  <si>
    <t>carden</t>
  </si>
  <si>
    <t>lower gilfach</t>
  </si>
  <si>
    <t>newton st margarets</t>
  </si>
  <si>
    <t>hereford</t>
  </si>
  <si>
    <t>hr2 0qy</t>
  </si>
  <si>
    <t>claire.carden@pciservices.com</t>
  </si>
  <si>
    <t>'01981510399'</t>
  </si>
  <si>
    <t>Meanwell</t>
  </si>
  <si>
    <t>katimeanwell@hotmail.co.uk</t>
  </si>
  <si>
    <t>'07814528587'</t>
  </si>
  <si>
    <t>Louise</t>
  </si>
  <si>
    <t>Ainger</t>
  </si>
  <si>
    <t>131 Ledbury Road</t>
  </si>
  <si>
    <t>louise_ainger@yahoo.co.uk</t>
  </si>
  <si>
    <t>'07866387866'</t>
  </si>
  <si>
    <t>Formby</t>
  </si>
  <si>
    <t>chylowena</t>
  </si>
  <si>
    <t>sutton st nicholas</t>
  </si>
  <si>
    <t>herefordshire</t>
  </si>
  <si>
    <t>hr13bg</t>
  </si>
  <si>
    <t>jeremy_formby@yahoo.co.uk</t>
  </si>
  <si>
    <t>'07858637052'</t>
  </si>
  <si>
    <t>CAROLINE</t>
  </si>
  <si>
    <t>RICKARDS</t>
  </si>
  <si>
    <t>8 Netherend Crescent</t>
  </si>
  <si>
    <t>Woolaston</t>
  </si>
  <si>
    <t>GL15 6NW</t>
  </si>
  <si>
    <t>cl.rickards@btinternet.com</t>
  </si>
  <si>
    <t>'07735021642'</t>
  </si>
  <si>
    <t>sharla</t>
  </si>
  <si>
    <t>Jo</t>
  </si>
  <si>
    <t>Babij</t>
  </si>
  <si>
    <t>sheens meadow</t>
  </si>
  <si>
    <t>Newnham</t>
  </si>
  <si>
    <t>GL14 1BP</t>
  </si>
  <si>
    <t>jo_sbo@yahoo.co.uk</t>
  </si>
  <si>
    <t>'07747110462'</t>
  </si>
  <si>
    <t>Miriam</t>
  </si>
  <si>
    <t>Paris</t>
  </si>
  <si>
    <t>Ferndale</t>
  </si>
  <si>
    <t>Squires road</t>
  </si>
  <si>
    <t>GL17 9QL</t>
  </si>
  <si>
    <t>m.paris11@btinternet.com</t>
  </si>
  <si>
    <t>'07929373419'</t>
  </si>
  <si>
    <t>Brian Francis</t>
  </si>
  <si>
    <t>Mark Tanner</t>
  </si>
  <si>
    <t>Peter Covington Jones</t>
  </si>
  <si>
    <t>Leyton Fleet</t>
  </si>
  <si>
    <t>Darren Smith</t>
  </si>
  <si>
    <t>Debbie Stenner</t>
  </si>
  <si>
    <t>Salli-anne Millward-bryant</t>
  </si>
  <si>
    <t>Suzanne Peters</t>
  </si>
  <si>
    <t>CAROLINE RICKARDS</t>
  </si>
  <si>
    <t>sharla fleet</t>
  </si>
  <si>
    <t>Jo Babij</t>
  </si>
  <si>
    <t>Miriam Paris</t>
  </si>
  <si>
    <t>Julian Boon</t>
  </si>
  <si>
    <t>FS</t>
  </si>
  <si>
    <t>MS</t>
  </si>
  <si>
    <t>Chris Moore</t>
  </si>
  <si>
    <t>Helen Lipscombe</t>
  </si>
  <si>
    <t>Jo Edwards</t>
  </si>
  <si>
    <t>Year</t>
  </si>
  <si>
    <t>Summit Time</t>
  </si>
  <si>
    <t>Summit Pos</t>
  </si>
  <si>
    <t>Descent Time</t>
  </si>
  <si>
    <t>Descent Pos</t>
  </si>
  <si>
    <t>Finish Time</t>
  </si>
  <si>
    <t>% Win Time</t>
  </si>
  <si>
    <t>Pos In Cat</t>
  </si>
  <si>
    <t>Llanthony Show Hill Race 050817</t>
  </si>
  <si>
    <t>Tom Mollekin</t>
  </si>
  <si>
    <t>Jonathan Like</t>
  </si>
  <si>
    <t>Pont y Pwl</t>
  </si>
  <si>
    <t>Solar Buckler</t>
  </si>
  <si>
    <t>MU18</t>
  </si>
  <si>
    <t>Patrick Wooddisse</t>
  </si>
  <si>
    <t>Sophie Horrocks</t>
  </si>
  <si>
    <t>Rossendale H</t>
  </si>
  <si>
    <t>Wye Valley</t>
  </si>
  <si>
    <t>Chepstow H</t>
  </si>
  <si>
    <t>Wesley Smith</t>
  </si>
  <si>
    <t xml:space="preserve">Simon Baker </t>
  </si>
  <si>
    <t>Bristol Up &amp; Runners</t>
  </si>
  <si>
    <t>Sam Weale</t>
  </si>
  <si>
    <t>Monross</t>
  </si>
  <si>
    <t>Andy Dickens</t>
  </si>
  <si>
    <t>Wheeze</t>
  </si>
  <si>
    <t>Ruth Pickvance</t>
  </si>
  <si>
    <t>Thomas Nicholas</t>
  </si>
  <si>
    <t>Mark Campion</t>
  </si>
  <si>
    <t>Harri Like</t>
  </si>
  <si>
    <t>Ian Macklin</t>
  </si>
  <si>
    <t>Dan Ayliffe</t>
  </si>
  <si>
    <t>Naomi Prosser</t>
  </si>
  <si>
    <t>Hereford C</t>
  </si>
  <si>
    <t>Dai Smout</t>
  </si>
  <si>
    <t>Ed Storrs-Fox</t>
  </si>
  <si>
    <t>Rob Grice</t>
  </si>
  <si>
    <t>Reading Road Runners</t>
  </si>
  <si>
    <t>John Darby</t>
  </si>
  <si>
    <t>Les Williams</t>
  </si>
  <si>
    <t>Elizabeth Sergeant</t>
  </si>
  <si>
    <t>Westbury H</t>
  </si>
  <si>
    <t>Helen Duffield</t>
  </si>
  <si>
    <t>Archie Gemmell</t>
  </si>
  <si>
    <t>Jake Wise</t>
  </si>
  <si>
    <t>Tate Groves</t>
  </si>
  <si>
    <t>Guilia Mori</t>
  </si>
  <si>
    <t>Nicholas Eynon-Colon</t>
  </si>
  <si>
    <t>Kevin Pritchard</t>
  </si>
  <si>
    <t>Ann Jenner</t>
  </si>
  <si>
    <t>Leah Thomas</t>
  </si>
  <si>
    <t>Alfie Rees-Crocker</t>
  </si>
  <si>
    <t>Iolo Butterfield</t>
  </si>
  <si>
    <t>Osian Butterfield</t>
  </si>
  <si>
    <t>Senior Ladies</t>
  </si>
  <si>
    <t>MV70+</t>
  </si>
  <si>
    <t>Gender Pos</t>
  </si>
  <si>
    <t>Cat Pos</t>
  </si>
  <si>
    <t xml:space="preserve">Dan DOHERTY </t>
  </si>
  <si>
    <t xml:space="preserve">Mynydd Du </t>
  </si>
  <si>
    <t xml:space="preserve">Tom MOLLEKIN </t>
  </si>
  <si>
    <t xml:space="preserve">Alun WOOD </t>
  </si>
  <si>
    <t xml:space="preserve">Jez BROWN </t>
  </si>
  <si>
    <t xml:space="preserve">Buckley Runners </t>
  </si>
  <si>
    <t xml:space="preserve">Alex LEWIS </t>
  </si>
  <si>
    <t xml:space="preserve">Neath Harriers </t>
  </si>
  <si>
    <t xml:space="preserve">Matthew LAWSON </t>
  </si>
  <si>
    <t xml:space="preserve">Chepstow Harriers </t>
  </si>
  <si>
    <t xml:space="preserve">Andy CREBER </t>
  </si>
  <si>
    <t xml:space="preserve">Andy PRITCHARD </t>
  </si>
  <si>
    <t xml:space="preserve">Hayley EVANS </t>
  </si>
  <si>
    <t xml:space="preserve">Andy VAUDIN </t>
  </si>
  <si>
    <t xml:space="preserve">Unattached </t>
  </si>
  <si>
    <t xml:space="preserve">Andy HORLICK </t>
  </si>
  <si>
    <t xml:space="preserve">Forest Of Dean Ac </t>
  </si>
  <si>
    <t xml:space="preserve">Niki MORGAN </t>
  </si>
  <si>
    <t xml:space="preserve">Nick DALLIMORE </t>
  </si>
  <si>
    <t xml:space="preserve">Mdc </t>
  </si>
  <si>
    <t xml:space="preserve">Rhian PROBERT </t>
  </si>
  <si>
    <t xml:space="preserve">Pauline LINTON </t>
  </si>
  <si>
    <t xml:space="preserve">Fra </t>
  </si>
  <si>
    <t xml:space="preserve">James WOODIER </t>
  </si>
  <si>
    <t xml:space="preserve">Martin CARTER </t>
  </si>
  <si>
    <t xml:space="preserve">Hay Hotfooters </t>
  </si>
  <si>
    <t xml:space="preserve">Sasha HABGOOD </t>
  </si>
  <si>
    <t xml:space="preserve">Andy STOTT </t>
  </si>
  <si>
    <t xml:space="preserve">David MULLIN </t>
  </si>
  <si>
    <t xml:space="preserve">Mercia Fell Runners </t>
  </si>
  <si>
    <t xml:space="preserve">Jon ROBERTS </t>
  </si>
  <si>
    <t xml:space="preserve">Andrew BLACKMORE </t>
  </si>
  <si>
    <t xml:space="preserve">Martin SCRIVENS </t>
  </si>
  <si>
    <t xml:space="preserve">David YORK </t>
  </si>
  <si>
    <t xml:space="preserve">Tattenhall Runners </t>
  </si>
  <si>
    <t xml:space="preserve">Rona DAVIES </t>
  </si>
  <si>
    <t xml:space="preserve">Mark SCRIVENS </t>
  </si>
  <si>
    <t xml:space="preserve">Monross Trailblazers </t>
  </si>
  <si>
    <t xml:space="preserve">Tim WATKINS </t>
  </si>
  <si>
    <t xml:space="preserve">Julian BOON </t>
  </si>
  <si>
    <t xml:space="preserve">John JASPERS </t>
  </si>
  <si>
    <t xml:space="preserve">Nathanial SWAN </t>
  </si>
  <si>
    <t xml:space="preserve">Karen ELVERS </t>
  </si>
  <si>
    <t xml:space="preserve">Caroline DALLIMORE </t>
  </si>
  <si>
    <t xml:space="preserve">Dawn Louise ROBERTS </t>
  </si>
  <si>
    <t xml:space="preserve">Gareth JONES </t>
  </si>
  <si>
    <t xml:space="preserve">Les WILLIAMS </t>
  </si>
  <si>
    <t xml:space="preserve">Rhenwyr Eryri </t>
  </si>
  <si>
    <t xml:space="preserve">Paul SYMONS </t>
  </si>
  <si>
    <t xml:space="preserve">John PRICE </t>
  </si>
  <si>
    <t xml:space="preserve">Richard CRONIN </t>
  </si>
  <si>
    <t xml:space="preserve"> Pos</t>
  </si>
  <si>
    <t>Night Sugar</t>
  </si>
  <si>
    <t>1 893 Robert GORDON MV40 M Mynydd Du 00:36:25 1 1</t>
  </si>
  <si>
    <t>2 612 Andrew TUCKEY MV40 M Bridgend Ac 00:36:47 2 2</t>
  </si>
  <si>
    <t>3 828 Michael LAI Junior Men M Uboc 00:37:10 3 1</t>
  </si>
  <si>
    <t>4 706 Jonathan LIKE Senior Men M Mynydd Du 00:40:35 4 1</t>
  </si>
  <si>
    <t>5 901 Thomas BURDEN Senior Men M Unattached 00:40:54 5 2</t>
  </si>
  <si>
    <t>6 847 Matt OKEEFE Senior Men M Unattached 00:40:57 6 3</t>
  </si>
  <si>
    <t>7 824 Andrew MAY MV40 M Unattached 00:40:59 7 3</t>
  </si>
  <si>
    <t>8 879 Tom MOLLEKIN Senior Men M Mynydd Du 00:41:14 8 4</t>
  </si>
  <si>
    <t>9 553 Jay GOULDING MV40 M Taff Ely Triathlon 00:41:20 9 4</t>
  </si>
  <si>
    <t>10 894 Shaun STYLES Senior Men M Griffithstown Harriers 00:41:27 10 5</t>
  </si>
  <si>
    <t>11 719 Ian WHISTANCE MV40 M Mynydd Du 00:41:34 11 5</t>
  </si>
  <si>
    <t>12 888 Martyn DRISCOLL Senior Men M Mdc 00:41:39 12 6</t>
  </si>
  <si>
    <t>13 619 Chris METCALF MV40 M San Domenico Rc 00:41:52 13 6</t>
  </si>
  <si>
    <t>14 801 Sam JONES Senior Men M Parc Bryn Bach Rc 00:42:01 14 7</t>
  </si>
  <si>
    <t>15 556 Helen BROWN FV40 F Mynydd Du 00:42:25 1 1</t>
  </si>
  <si>
    <t>16 874 Ben MOON Senior Men M Mdc 00:43:16 15 8</t>
  </si>
  <si>
    <t>17 699 Ian SMITH MV50 M Forest Of Dean Ac 00:43:34 16 1</t>
  </si>
  <si>
    <t>18 865 Byron BRAIN Senior Men M Unattached 00:44:05 17 9</t>
  </si>
  <si>
    <t>19 859 John AGGLETON MV60 M Mdc 00:44:20 18 1</t>
  </si>
  <si>
    <t>20 869 Darren ROSS MV40 M Mynydd Du 00:44:31 19 7</t>
  </si>
  <si>
    <t>21 700 Katie IRONSIDE Senior Ladies F Mdc 00:44:39 2 1</t>
  </si>
  <si>
    <t>22 696 Dan SANDFORD MV40 M Forest Of Dean Ac 00:45:34 20 8</t>
  </si>
  <si>
    <t>23 876 Ian TRAVIS MV50 M Unattached 00:45:41 21 2</t>
  </si>
  <si>
    <t>24 579 Andrew STEPHENS MV40 M Monross Trailblazers 00:45:53 22 9</t>
  </si>
  <si>
    <t>25 945 Geraint HAMPTON Senior Men M Cardiff Aac 00:45:59 23 10</t>
  </si>
  <si>
    <t>26 712 James WOODIER Senior Men M Mynydd Du 00:46:36 24 11</t>
  </si>
  <si>
    <t>27 781 Tom TURNER Senior Men M Unattached 00:46:40 25 12</t>
  </si>
  <si>
    <t>28 965 Paul TUCKER MV50 M Mynydd Du 00:46:46 26 3</t>
  </si>
  <si>
    <t>29 998 Stephen HEPTON Senior Men M Mynydd Du 00:47:05 27 13</t>
  </si>
  <si>
    <t>30 862 Lincoln DONELLY Senior Men M Unattached 00:47:16 28 14</t>
  </si>
  <si>
    <t>31 922 Evan RYAN Senior Men M Mynydd Du 00:47:48 29 15</t>
  </si>
  <si>
    <t>32 623 Andy CREBER MV50 M Chepstow Harriers 00:47:49 30 4</t>
  </si>
  <si>
    <t>33 816 Richard SHEEHY Senior Men M Parc Bryn Bach Rc 00:47:52 31 16</t>
  </si>
  <si>
    <t>34 685 Sam WEALE Senior Men M Monross Trailblazers 00:48:02 32 17</t>
  </si>
  <si>
    <t>35 656 Alex LEWIS Senior Men M Neath Harriers 00:48:08 33 18</t>
  </si>
  <si>
    <t>36 892 Ian MACKLIN MV40 M Mdc 00:48:24 34 10</t>
  </si>
  <si>
    <t>37 655 James BOYLE MV50 M Chepstow Harriers 00:48:39 35 5</t>
  </si>
  <si>
    <t>38 686 Sasha HABGOOD FV40 F Mynydd Du 00:48:52 3 2</t>
  </si>
  <si>
    <t>39 513 Jamie GATTLE MV40 M Taff Ely Triathlon 00:48:54 36 11</t>
  </si>
  <si>
    <t>40 867 Matthew HAYNES MV40 M Builth District Rc 00:49:09 37 12</t>
  </si>
  <si>
    <t>41 632 Martyn CHAMMINGS Senior Men M Parc Bryn Bach Rc 00:49:23 38 19</t>
  </si>
  <si>
    <t>42 779 Nathaniel SWAIN Senior Men M Unattached 00:49:34 39 20</t>
  </si>
  <si>
    <t>43 547 Dominic SHIELDS MV50 M San Domenico Rc 00:49:53 40 6</t>
  </si>
  <si>
    <t>44 633 Jonathan WOOLBRIDGE Senior Men M Unattached 00:50:05 41 21</t>
  </si>
  <si>
    <t>45 24 Huw ROWLANDS Senior Men M Canton Chargers 00:50:06 42 22</t>
  </si>
  <si>
    <t>46 644 Richard CRONIN Senior Men M Mdc 00:50:14 43 23</t>
  </si>
  <si>
    <t>47 571 Richard BEVAN MV40 M Monross Trailblazers 00:50:56 44 13</t>
  </si>
  <si>
    <t>48 724 Mark SAUNDERS MV50 M Mdc 00:51:09 45 7</t>
  </si>
  <si>
    <t>49 651 Neil GRANT MV60 M Chepstow Harriers 00:51:19 46 2</t>
  </si>
  <si>
    <t>50 949 Simon MORGAN MV40 M Taff Ely Triathlon 00:51:51 47 14</t>
  </si>
  <si>
    <t>51 830 Laura LELIEVRE Senior Ladies F Monross Trailblazers 00:51:52 4 2</t>
  </si>
  <si>
    <t>52 835 Mark SCRIVENS MV40 M Monross Trailblazers 00:51:53 48 15</t>
  </si>
  <si>
    <t>53 58 Nathan LANDEG MV50 M Unattached 00:52:05 49 8</t>
  </si>
  <si>
    <t>54 2 Adam HOLDER Senior Men M Unattached 00:52:06 50 24</t>
  </si>
  <si>
    <t>55 715 Rona DAVIES FV50 F Mynydd Du 00:52:14 5 1</t>
  </si>
  <si>
    <t>56 729 Alice BEDWELL FV50 F Mdc 00:53:02 6 2</t>
  </si>
  <si>
    <t>57 559 James FLETCHER MV50 M Monross Trailblazers 00:53:17 51 9</t>
  </si>
  <si>
    <t>58 657 Duncan LOUGHREY MV50 M Unattached 00:53:20 52 10</t>
  </si>
  <si>
    <t>59 875 Meshari ALSAEED Senior Men M Mdc 00:53:24 53 25</t>
  </si>
  <si>
    <t>60 988 Pete HASTINGS MV40 M Dragons 00:53:28 54 16</t>
  </si>
  <si>
    <t>61 679 Stuart DUNCAN MV50 M Chepstow Harriers 00:53:35 55 11</t>
  </si>
  <si>
    <t>62 999 Zoe PROCTOR Senior Ladies F Mynydd Du 00:54:16 7 3</t>
  </si>
  <si>
    <t>63 520 Darren HILL MV40 M Taff Ely Triathlon 00:54:20 56 17</t>
  </si>
  <si>
    <t>64 608 Peter WILLIAMS MV50 M Mdc 00:54:36 57 12</t>
  </si>
  <si>
    <t>65 56 David MATHER MV50 M Spirit Of Monmouth Rc 00:55:00 58 13</t>
  </si>
  <si>
    <t>66 12 Mark SIMS MV60 M Brecon 00:55:12 59 3</t>
  </si>
  <si>
    <t>67 43 Nick BEAUMONT-WRAITH Senior Men M Unattached 00:55:14 60 26</t>
  </si>
  <si>
    <t>68 748 Anna COVEY Junior Ladies F Uboc 00:57:19 8 1</t>
  </si>
  <si>
    <t>69 698 Gemma HEWITT Senior Ladies F Forest Of Dean Ac 00:57:51 9 4</t>
  </si>
  <si>
    <t>70 930 Alistair McINTOSH Senior Men M Unattached 00:58:27 61 27</t>
  </si>
  <si>
    <t>71 788 Karen ELVERS FV40 F Mdc 00:59:18 10 3</t>
  </si>
  <si>
    <t>72 790 Gareth JONES MV60 M Mdc 00:59:19 62 4</t>
  </si>
  <si>
    <t>73 981 Bev TUCKERR FV50 F Mynydd Du 00:59:24 11 3</t>
  </si>
  <si>
    <t>74 57 Katie WRIGHT Senior Ladies F Cardiff Aac 01:00:00 12 5</t>
  </si>
  <si>
    <t>75 52 Adrian MOIR MV50 M Mdc 01:01:03 63 14</t>
  </si>
  <si>
    <t>76 887 Paul WILLIAMS MV40 M Unattached 01:01:16 64 18</t>
  </si>
  <si>
    <t>77 957 Dale JENKINS Senior Men M Dragons 01:02:40 65 28</t>
  </si>
  <si>
    <t>78 708 Wyn DAVIES MV50 M Mynydd Du 01:03:11 66 15</t>
  </si>
  <si>
    <t>79 604 Michael MARKS MV50 M Forest Of Dean Ac 01:04:05 67 16</t>
  </si>
  <si>
    <t>80 616 Stefanie FRANCIS FV50 F Forest Of Dean Ac 01:04:10 13 4</t>
  </si>
  <si>
    <t>81 860 Alan STONE MV50 M Mdc 01:05:27 68 17</t>
  </si>
  <si>
    <t>82 741 Steve HARRIS MV60 M Unattached 01:05:52 69 5</t>
  </si>
  <si>
    <t>83 580 Liselette ADAMS FV40 F Forest Of Dean Ac 01:06:04 14 4</t>
  </si>
  <si>
    <t>84 597 Andrew KNOTT Senior Men M Forest Of Dean Ac 01:06:05 70 29</t>
  </si>
  <si>
    <t>85 775 Simon BLEASE MV50 M Brycheiniog 01:08:37 71 18</t>
  </si>
  <si>
    <t>86 14 Hamish HUGHSON MV40 M Chepstow Harriers 01:12:19 72 19</t>
  </si>
  <si>
    <t>87 16 Danella WREND FV40 F Chepstow Harriers 01:12:23 15 5</t>
  </si>
  <si>
    <t>88 18 Carol DUNSBEE FV40 F Chepstow Harriers 01:12:32 16 6</t>
  </si>
  <si>
    <t>89 758 Robert WEST MV70+ M Mdc 01:16:58 73 1</t>
  </si>
  <si>
    <t>90 825 Wyndham TURNER Senior Men M Unattached 01:35:35 74 30</t>
  </si>
  <si>
    <t>91 510 Joc DODD FV60 F Chepstow Harriers 01:40:35 17 1</t>
  </si>
  <si>
    <t>Ian Smith</t>
  </si>
  <si>
    <t>Andrew Knott</t>
  </si>
  <si>
    <t>Mike Marks</t>
  </si>
  <si>
    <t>Lisa Adams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</si>
</sst>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mm]:ss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trike/>
      <sz val="9"/>
      <name val="Arial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8"/>
      </patternFill>
    </fill>
    <fill>
      <patternFill patternType="solid">
        <fgColor indexed="31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rgb="FFCCCCFF"/>
        <bgColor indexed="8"/>
      </patternFill>
    </fill>
    <fill>
      <patternFill patternType="solid">
        <fgColor rgb="FFFF99CC"/>
        <bgColor indexed="8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" fillId="0" borderId="0"/>
    <xf numFmtId="0" fontId="15" fillId="0" borderId="0" applyNumberFormat="0" applyFill="0" applyBorder="0" applyAlignment="0" applyProtection="0"/>
  </cellStyleXfs>
  <cellXfs count="156">
    <xf numFmtId="0" fontId="0" fillId="0" borderId="0" xfId="0"/>
    <xf numFmtId="0" fontId="0" fillId="0" borderId="0" xfId="0"/>
    <xf numFmtId="0" fontId="4" fillId="0" borderId="0" xfId="0" applyFont="1" applyBorder="1"/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6" fillId="0" borderId="0" xfId="0" applyFont="1" applyBorder="1"/>
    <xf numFmtId="0" fontId="7" fillId="2" borderId="2" xfId="0" applyFont="1" applyFill="1" applyBorder="1" applyAlignment="1">
      <alignment horizontal="center" vertical="center"/>
    </xf>
    <xf numFmtId="0" fontId="8" fillId="0" borderId="0" xfId="0" applyFont="1" applyBorder="1"/>
    <xf numFmtId="0" fontId="7" fillId="2" borderId="2" xfId="0" applyFont="1" applyFill="1" applyBorder="1" applyAlignment="1">
      <alignment horizontal="left" vertical="center" indent="1"/>
    </xf>
    <xf numFmtId="0" fontId="7" fillId="5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7" borderId="2" xfId="0" applyFont="1" applyFill="1" applyBorder="1" applyAlignment="1">
      <alignment horizontal="right" indent="2"/>
    </xf>
    <xf numFmtId="0" fontId="8" fillId="7" borderId="2" xfId="0" applyFont="1" applyFill="1" applyBorder="1" applyAlignment="1">
      <alignment horizontal="right" indent="1"/>
    </xf>
    <xf numFmtId="164" fontId="8" fillId="7" borderId="2" xfId="0" applyNumberFormat="1" applyFont="1" applyFill="1" applyBorder="1" applyAlignment="1">
      <alignment horizontal="center"/>
    </xf>
    <xf numFmtId="0" fontId="8" fillId="7" borderId="2" xfId="0" applyFont="1" applyFill="1" applyBorder="1" applyAlignment="1">
      <alignment horizontal="left" indent="1"/>
    </xf>
    <xf numFmtId="2" fontId="8" fillId="7" borderId="2" xfId="0" applyNumberFormat="1" applyFont="1" applyFill="1" applyBorder="1" applyAlignment="1">
      <alignment horizontal="left" indent="1"/>
    </xf>
    <xf numFmtId="0" fontId="8" fillId="0" borderId="2" xfId="0" applyFont="1" applyBorder="1" applyAlignment="1">
      <alignment horizontal="left" indent="1"/>
    </xf>
    <xf numFmtId="0" fontId="8" fillId="0" borderId="2" xfId="0" applyFont="1" applyBorder="1" applyAlignment="1">
      <alignment horizontal="center"/>
    </xf>
    <xf numFmtId="0" fontId="8" fillId="0" borderId="2" xfId="0" applyFont="1" applyFill="1" applyBorder="1" applyAlignment="1">
      <alignment horizontal="left" indent="1"/>
    </xf>
    <xf numFmtId="0" fontId="8" fillId="0" borderId="2" xfId="0" applyFont="1" applyFill="1" applyBorder="1" applyAlignment="1">
      <alignment horizontal="center"/>
    </xf>
    <xf numFmtId="0" fontId="8" fillId="7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right" indent="2"/>
    </xf>
    <xf numFmtId="0" fontId="8" fillId="0" borderId="2" xfId="0" applyFont="1" applyFill="1" applyBorder="1" applyAlignment="1">
      <alignment horizontal="right" indent="1"/>
    </xf>
    <xf numFmtId="164" fontId="8" fillId="0" borderId="2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left" indent="1"/>
    </xf>
    <xf numFmtId="14" fontId="0" fillId="0" borderId="0" xfId="0" applyNumberFormat="1"/>
    <xf numFmtId="2" fontId="0" fillId="0" borderId="0" xfId="0" applyNumberFormat="1"/>
    <xf numFmtId="0" fontId="8" fillId="8" borderId="2" xfId="0" applyFont="1" applyFill="1" applyBorder="1" applyAlignment="1">
      <alignment horizontal="right" indent="2"/>
    </xf>
    <xf numFmtId="0" fontId="8" fillId="8" borderId="2" xfId="0" applyFont="1" applyFill="1" applyBorder="1" applyAlignment="1">
      <alignment horizontal="right" indent="1"/>
    </xf>
    <xf numFmtId="164" fontId="8" fillId="8" borderId="2" xfId="0" applyNumberFormat="1" applyFont="1" applyFill="1" applyBorder="1" applyAlignment="1">
      <alignment horizontal="center"/>
    </xf>
    <xf numFmtId="0" fontId="8" fillId="8" borderId="2" xfId="0" applyFont="1" applyFill="1" applyBorder="1" applyAlignment="1">
      <alignment horizontal="left" indent="1"/>
    </xf>
    <xf numFmtId="2" fontId="8" fillId="8" borderId="2" xfId="0" applyNumberFormat="1" applyFont="1" applyFill="1" applyBorder="1" applyAlignment="1">
      <alignment horizontal="left" indent="1"/>
    </xf>
    <xf numFmtId="0" fontId="8" fillId="8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right" indent="1"/>
    </xf>
    <xf numFmtId="0" fontId="8" fillId="0" borderId="4" xfId="0" applyFont="1" applyFill="1" applyBorder="1" applyAlignment="1">
      <alignment horizontal="left" indent="1"/>
    </xf>
    <xf numFmtId="0" fontId="0" fillId="0" borderId="0" xfId="0" applyFill="1"/>
    <xf numFmtId="164" fontId="8" fillId="0" borderId="2" xfId="0" applyNumberFormat="1" applyFont="1" applyBorder="1" applyAlignment="1">
      <alignment horizontal="center"/>
    </xf>
    <xf numFmtId="0" fontId="8" fillId="8" borderId="3" xfId="0" applyFont="1" applyFill="1" applyBorder="1" applyAlignment="1">
      <alignment horizontal="right" indent="1"/>
    </xf>
    <xf numFmtId="0" fontId="8" fillId="8" borderId="4" xfId="0" applyFont="1" applyFill="1" applyBorder="1" applyAlignment="1">
      <alignment horizontal="left" indent="1"/>
    </xf>
    <xf numFmtId="164" fontId="8" fillId="0" borderId="5" xfId="0" applyNumberFormat="1" applyFont="1" applyFill="1" applyBorder="1" applyAlignment="1">
      <alignment horizontal="center"/>
    </xf>
    <xf numFmtId="0" fontId="8" fillId="9" borderId="2" xfId="0" applyFont="1" applyFill="1" applyBorder="1" applyAlignment="1">
      <alignment horizontal="right" indent="2"/>
    </xf>
    <xf numFmtId="0" fontId="8" fillId="9" borderId="2" xfId="0" applyFont="1" applyFill="1" applyBorder="1" applyAlignment="1">
      <alignment horizontal="right" indent="1"/>
    </xf>
    <xf numFmtId="164" fontId="8" fillId="9" borderId="2" xfId="0" applyNumberFormat="1" applyFont="1" applyFill="1" applyBorder="1" applyAlignment="1">
      <alignment horizontal="center"/>
    </xf>
    <xf numFmtId="0" fontId="8" fillId="9" borderId="2" xfId="0" applyFont="1" applyFill="1" applyBorder="1" applyAlignment="1">
      <alignment horizontal="left" indent="1"/>
    </xf>
    <xf numFmtId="2" fontId="8" fillId="9" borderId="2" xfId="0" applyNumberFormat="1" applyFont="1" applyFill="1" applyBorder="1" applyAlignment="1">
      <alignment horizontal="left" indent="1"/>
    </xf>
    <xf numFmtId="0" fontId="8" fillId="9" borderId="2" xfId="0" applyFont="1" applyFill="1" applyBorder="1" applyAlignment="1">
      <alignment horizontal="center"/>
    </xf>
    <xf numFmtId="1" fontId="8" fillId="0" borderId="2" xfId="0" applyNumberFormat="1" applyFont="1" applyFill="1" applyBorder="1" applyAlignment="1">
      <alignment horizontal="right" indent="1"/>
    </xf>
    <xf numFmtId="0" fontId="8" fillId="0" borderId="0" xfId="0" applyFont="1" applyBorder="1" applyAlignment="1">
      <alignment horizontal="right" indent="2"/>
    </xf>
    <xf numFmtId="0" fontId="8" fillId="0" borderId="0" xfId="0" applyFont="1" applyBorder="1" applyAlignment="1">
      <alignment horizontal="right" indent="1"/>
    </xf>
    <xf numFmtId="45" fontId="8" fillId="0" borderId="0" xfId="0" applyNumberFormat="1" applyFont="1" applyBorder="1" applyAlignment="1">
      <alignment horizontal="right" indent="1"/>
    </xf>
    <xf numFmtId="0" fontId="8" fillId="0" borderId="0" xfId="0" applyFont="1" applyBorder="1" applyAlignment="1">
      <alignment horizontal="left" indent="1"/>
    </xf>
    <xf numFmtId="0" fontId="8" fillId="0" borderId="0" xfId="0" applyFont="1" applyBorder="1" applyAlignment="1">
      <alignment horizontal="center"/>
    </xf>
    <xf numFmtId="0" fontId="0" fillId="0" borderId="0" xfId="0" applyBorder="1"/>
    <xf numFmtId="0" fontId="7" fillId="0" borderId="0" xfId="0" applyFont="1" applyBorder="1" applyAlignment="1">
      <alignment horizontal="left" vertical="top" indent="1"/>
    </xf>
    <xf numFmtId="0" fontId="8" fillId="0" borderId="9" xfId="0" applyFont="1" applyFill="1" applyBorder="1" applyAlignment="1">
      <alignment horizontal="left" indent="1"/>
    </xf>
    <xf numFmtId="0" fontId="6" fillId="0" borderId="0" xfId="0" applyFont="1"/>
    <xf numFmtId="0" fontId="8" fillId="0" borderId="0" xfId="0" applyFont="1" applyBorder="1" applyAlignment="1"/>
    <xf numFmtId="0" fontId="7" fillId="10" borderId="1" xfId="0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horizontal="left" vertical="top" indent="1"/>
    </xf>
    <xf numFmtId="0" fontId="8" fillId="11" borderId="1" xfId="0" applyFont="1" applyFill="1" applyBorder="1" applyAlignment="1">
      <alignment horizontal="left" indent="1"/>
    </xf>
    <xf numFmtId="0" fontId="0" fillId="11" borderId="0" xfId="0" applyFill="1"/>
    <xf numFmtId="0" fontId="8" fillId="0" borderId="9" xfId="0" applyFont="1" applyFill="1" applyBorder="1" applyAlignment="1"/>
    <xf numFmtId="164" fontId="0" fillId="0" borderId="0" xfId="0" applyNumberFormat="1"/>
    <xf numFmtId="0" fontId="8" fillId="0" borderId="1" xfId="0" applyFont="1" applyBorder="1" applyAlignment="1">
      <alignment horizontal="left" vertical="top" indent="1"/>
    </xf>
    <xf numFmtId="0" fontId="8" fillId="0" borderId="1" xfId="0" applyFont="1" applyBorder="1" applyAlignment="1">
      <alignment horizontal="left" indent="1"/>
    </xf>
    <xf numFmtId="0" fontId="8" fillId="0" borderId="1" xfId="0" applyFont="1" applyFill="1" applyBorder="1" applyAlignment="1">
      <alignment horizontal="left" indent="1"/>
    </xf>
    <xf numFmtId="0" fontId="8" fillId="0" borderId="1" xfId="0" applyFont="1" applyFill="1" applyBorder="1" applyAlignment="1"/>
    <xf numFmtId="0" fontId="8" fillId="0" borderId="1" xfId="0" applyFont="1" applyBorder="1" applyAlignment="1"/>
    <xf numFmtId="0" fontId="9" fillId="0" borderId="0" xfId="0" applyFont="1" applyFill="1" applyBorder="1" applyAlignment="1">
      <alignment horizontal="left" indent="1"/>
    </xf>
    <xf numFmtId="0" fontId="8" fillId="0" borderId="0" xfId="0" applyFont="1" applyFill="1" applyBorder="1" applyAlignment="1">
      <alignment horizontal="left" indent="1"/>
    </xf>
    <xf numFmtId="0" fontId="8" fillId="0" borderId="0" xfId="0" applyFont="1" applyFill="1" applyBorder="1" applyAlignment="1"/>
    <xf numFmtId="0" fontId="8" fillId="0" borderId="0" xfId="0" applyFont="1" applyBorder="1" applyAlignment="1">
      <alignment horizontal="left" vertical="top"/>
    </xf>
    <xf numFmtId="45" fontId="8" fillId="0" borderId="0" xfId="0" applyNumberFormat="1" applyFont="1" applyBorder="1" applyAlignment="1">
      <alignment horizontal="left" vertical="top"/>
    </xf>
    <xf numFmtId="0" fontId="10" fillId="0" borderId="0" xfId="0" applyFont="1" applyAlignment="1">
      <alignment horizontal="center"/>
    </xf>
    <xf numFmtId="0" fontId="10" fillId="0" borderId="0" xfId="0" applyFont="1" applyAlignment="1"/>
    <xf numFmtId="0" fontId="10" fillId="0" borderId="0" xfId="0" applyFont="1"/>
    <xf numFmtId="46" fontId="10" fillId="0" borderId="0" xfId="0" applyNumberFormat="1" applyFont="1" applyAlignment="1">
      <alignment horizontal="center"/>
    </xf>
    <xf numFmtId="46" fontId="11" fillId="0" borderId="0" xfId="0" applyNumberFormat="1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left" vertical="top"/>
    </xf>
    <xf numFmtId="0" fontId="13" fillId="0" borderId="10" xfId="0" applyFont="1" applyFill="1" applyBorder="1" applyAlignment="1" applyProtection="1">
      <alignment horizontal="center" vertical="center"/>
    </xf>
    <xf numFmtId="0" fontId="13" fillId="0" borderId="11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46" fontId="13" fillId="0" borderId="11" xfId="0" applyNumberFormat="1" applyFont="1" applyBorder="1" applyAlignment="1" applyProtection="1">
      <alignment horizontal="center" vertical="center"/>
      <protection locked="0"/>
    </xf>
    <xf numFmtId="2" fontId="12" fillId="0" borderId="0" xfId="0" applyNumberFormat="1" applyFont="1" applyAlignment="1">
      <alignment horizontal="center"/>
    </xf>
    <xf numFmtId="0" fontId="10" fillId="0" borderId="0" xfId="0" applyFont="1" applyFill="1" applyBorder="1" applyAlignment="1">
      <alignment horizontal="left" vertical="top"/>
    </xf>
    <xf numFmtId="0" fontId="13" fillId="0" borderId="11" xfId="0" applyFont="1" applyFill="1" applyBorder="1" applyAlignment="1" applyProtection="1">
      <alignment horizontal="center" vertical="center"/>
      <protection locked="0"/>
    </xf>
    <xf numFmtId="46" fontId="13" fillId="0" borderId="11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vertical="top"/>
    </xf>
    <xf numFmtId="0" fontId="12" fillId="0" borderId="0" xfId="0" applyFont="1" applyAlignment="1">
      <alignment horizontal="center"/>
    </xf>
    <xf numFmtId="0" fontId="12" fillId="0" borderId="0" xfId="0" applyFont="1" applyAlignment="1"/>
    <xf numFmtId="0" fontId="12" fillId="0" borderId="0" xfId="0" applyFont="1"/>
    <xf numFmtId="46" fontId="12" fillId="0" borderId="0" xfId="0" applyNumberFormat="1" applyFont="1" applyAlignment="1">
      <alignment horizontal="center"/>
    </xf>
    <xf numFmtId="2" fontId="12" fillId="0" borderId="0" xfId="0" applyNumberFormat="1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center" vertical="top"/>
    </xf>
    <xf numFmtId="0" fontId="13" fillId="0" borderId="0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>
      <alignment horizontal="center"/>
    </xf>
    <xf numFmtId="0" fontId="12" fillId="0" borderId="11" xfId="0" applyFont="1" applyFill="1" applyBorder="1" applyAlignment="1">
      <alignment vertical="top"/>
    </xf>
    <xf numFmtId="0" fontId="13" fillId="0" borderId="0" xfId="0" applyFont="1" applyBorder="1" applyAlignment="1">
      <alignment vertical="center"/>
    </xf>
    <xf numFmtId="0" fontId="12" fillId="0" borderId="11" xfId="0" applyFont="1" applyBorder="1" applyAlignment="1"/>
    <xf numFmtId="0" fontId="12" fillId="0" borderId="11" xfId="0" applyFont="1" applyFill="1" applyBorder="1" applyAlignment="1">
      <alignment horizontal="left" vertical="top"/>
    </xf>
    <xf numFmtId="0" fontId="12" fillId="0" borderId="11" xfId="0" applyFont="1" applyBorder="1"/>
    <xf numFmtId="0" fontId="13" fillId="0" borderId="0" xfId="0" applyFont="1" applyFill="1" applyBorder="1" applyAlignment="1">
      <alignment vertical="center"/>
    </xf>
    <xf numFmtId="21" fontId="0" fillId="0" borderId="0" xfId="0" applyNumberFormat="1"/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1" xfId="0" applyFont="1" applyBorder="1" applyAlignment="1">
      <alignment vertical="center"/>
    </xf>
    <xf numFmtId="0" fontId="14" fillId="12" borderId="0" xfId="0" applyFont="1" applyFill="1" applyAlignment="1">
      <alignment horizontal="left" wrapText="1"/>
    </xf>
    <xf numFmtId="0" fontId="14" fillId="13" borderId="1" xfId="0" applyFont="1" applyFill="1" applyBorder="1" applyAlignment="1">
      <alignment horizontal="left" wrapText="1"/>
    </xf>
    <xf numFmtId="0" fontId="14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 wrapText="1"/>
    </xf>
    <xf numFmtId="0" fontId="14" fillId="0" borderId="1" xfId="0" applyFont="1" applyBorder="1" applyAlignment="1">
      <alignment horizontal="center" wrapText="1"/>
    </xf>
    <xf numFmtId="0" fontId="14" fillId="0" borderId="0" xfId="0" applyFont="1"/>
    <xf numFmtId="0" fontId="0" fillId="12" borderId="0" xfId="0" applyFill="1" applyAlignment="1">
      <alignment horizontal="left" wrapText="1"/>
    </xf>
    <xf numFmtId="0" fontId="0" fillId="13" borderId="1" xfId="0" applyFill="1" applyBorder="1" applyAlignment="1">
      <alignment horizontal="left" wrapText="1"/>
    </xf>
    <xf numFmtId="14" fontId="0" fillId="0" borderId="1" xfId="0" applyNumberFormat="1" applyBorder="1"/>
    <xf numFmtId="0" fontId="15" fillId="0" borderId="1" xfId="4" applyBorder="1"/>
    <xf numFmtId="46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left"/>
    </xf>
    <xf numFmtId="22" fontId="0" fillId="0" borderId="1" xfId="0" applyNumberFormat="1" applyBorder="1" applyAlignment="1">
      <alignment horizontal="left"/>
    </xf>
    <xf numFmtId="0" fontId="0" fillId="12" borderId="0" xfId="0" applyFill="1" applyAlignment="1">
      <alignment wrapText="1"/>
    </xf>
    <xf numFmtId="0" fontId="0" fillId="13" borderId="1" xfId="0" applyFill="1" applyBorder="1" applyAlignment="1">
      <alignment wrapText="1"/>
    </xf>
    <xf numFmtId="21" fontId="0" fillId="0" borderId="0" xfId="0" applyNumberFormat="1" applyBorder="1"/>
    <xf numFmtId="0" fontId="3" fillId="0" borderId="0" xfId="0" applyNumberFormat="1" applyFont="1" applyAlignment="1">
      <alignment horizontal="justify"/>
    </xf>
    <xf numFmtId="0" fontId="5" fillId="0" borderId="0" xfId="0" applyFont="1"/>
    <xf numFmtId="2" fontId="5" fillId="0" borderId="0" xfId="0" applyNumberFormat="1" applyFont="1"/>
    <xf numFmtId="0" fontId="0" fillId="0" borderId="0" xfId="0" applyNumberFormat="1"/>
    <xf numFmtId="0" fontId="5" fillId="0" borderId="0" xfId="0" applyNumberFormat="1" applyFont="1"/>
    <xf numFmtId="0" fontId="6" fillId="0" borderId="0" xfId="0" applyNumberFormat="1" applyFont="1"/>
    <xf numFmtId="2" fontId="6" fillId="0" borderId="0" xfId="0" applyNumberFormat="1" applyFont="1"/>
    <xf numFmtId="2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right"/>
    </xf>
    <xf numFmtId="0" fontId="0" fillId="0" borderId="1" xfId="0" applyBorder="1" applyAlignment="1">
      <alignment horizontal="center" textRotation="90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Fill="1" applyBorder="1" applyAlignment="1">
      <alignment horizontal="center" textRotation="90"/>
    </xf>
    <xf numFmtId="0" fontId="8" fillId="0" borderId="1" xfId="0" applyFont="1" applyBorder="1" applyAlignment="1">
      <alignment horizontal="left"/>
    </xf>
    <xf numFmtId="0" fontId="3" fillId="0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7" fillId="10" borderId="6" xfId="0" applyFont="1" applyFill="1" applyBorder="1" applyAlignment="1">
      <alignment horizontal="center"/>
    </xf>
    <xf numFmtId="0" fontId="7" fillId="10" borderId="7" xfId="0" applyFont="1" applyFill="1" applyBorder="1" applyAlignment="1">
      <alignment horizontal="center"/>
    </xf>
    <xf numFmtId="0" fontId="7" fillId="10" borderId="8" xfId="0" applyFont="1" applyFill="1" applyBorder="1" applyAlignment="1">
      <alignment horizontal="center"/>
    </xf>
    <xf numFmtId="45" fontId="7" fillId="10" borderId="6" xfId="0" applyNumberFormat="1" applyFont="1" applyFill="1" applyBorder="1" applyAlignment="1">
      <alignment horizontal="center" vertical="center"/>
    </xf>
    <xf numFmtId="45" fontId="7" fillId="10" borderId="8" xfId="0" applyNumberFormat="1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horizontal="left"/>
    </xf>
    <xf numFmtId="0" fontId="0" fillId="0" borderId="0" xfId="0"/>
    <xf numFmtId="0" fontId="0" fillId="0" borderId="0" xfId="0" applyAlignment="1">
      <alignment vertical="center"/>
    </xf>
  </cellXfs>
  <cellStyles count="5">
    <cellStyle name="Hyperlink" xfId="4" builtinId="8"/>
    <cellStyle name="Normal" xfId="0" builtinId="0"/>
    <cellStyle name="Normal 2" xfId="2"/>
    <cellStyle name="Normal 3" xfId="3"/>
    <cellStyle name="Normal 4" xfId="1"/>
  </cellStyles>
  <dxfs count="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mailto:sam231151@yahoo.co.uk" TargetMode="External"/><Relationship Id="rId3" Type="http://schemas.openxmlformats.org/officeDocument/2006/relationships/hyperlink" Target="mailto:nellew112@gmail.com" TargetMode="External"/><Relationship Id="rId7" Type="http://schemas.openxmlformats.org/officeDocument/2006/relationships/hyperlink" Target="mailto:andrewbird4274@gmail.com" TargetMode="External"/><Relationship Id="rId2" Type="http://schemas.openxmlformats.org/officeDocument/2006/relationships/hyperlink" Target="mailto:paulcamerondavies@googlemail.com" TargetMode="External"/><Relationship Id="rId1" Type="http://schemas.openxmlformats.org/officeDocument/2006/relationships/hyperlink" Target="mailto:jeanette@activerights.com" TargetMode="External"/><Relationship Id="rId6" Type="http://schemas.openxmlformats.org/officeDocument/2006/relationships/hyperlink" Target="mailto:cathy.fletcher@haloleisure.org.uk" TargetMode="External"/><Relationship Id="rId5" Type="http://schemas.openxmlformats.org/officeDocument/2006/relationships/hyperlink" Target="mailto:farr_christine@yahoo.com" TargetMode="External"/><Relationship Id="rId4" Type="http://schemas.openxmlformats.org/officeDocument/2006/relationships/hyperlink" Target="mailto:blease@onefel.com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selection sqref="A1:A2"/>
    </sheetView>
  </sheetViews>
  <sheetFormatPr defaultRowHeight="15" x14ac:dyDescent="0.25"/>
  <cols>
    <col min="1" max="1" width="30.85546875" customWidth="1"/>
    <col min="2" max="2" width="11.85546875" customWidth="1"/>
    <col min="4" max="7" width="9.140625" style="1"/>
    <col min="10" max="10" width="9.140625" style="1"/>
    <col min="12" max="12" width="9.140625" style="1"/>
    <col min="13" max="13" width="0" hidden="1" customWidth="1"/>
    <col min="14" max="14" width="9.140625" style="1"/>
  </cols>
  <sheetData>
    <row r="1" spans="1:14" ht="15.75" customHeight="1" x14ac:dyDescent="0.25">
      <c r="A1" s="139" t="s">
        <v>4</v>
      </c>
      <c r="B1" s="140" t="s">
        <v>12</v>
      </c>
      <c r="C1" s="138" t="s">
        <v>0</v>
      </c>
      <c r="D1" s="138" t="s">
        <v>6</v>
      </c>
      <c r="E1" s="138" t="s">
        <v>7</v>
      </c>
      <c r="F1" s="138" t="s">
        <v>8</v>
      </c>
      <c r="G1" s="138" t="s">
        <v>721</v>
      </c>
      <c r="H1" s="138" t="s">
        <v>9</v>
      </c>
      <c r="I1" s="141" t="s">
        <v>10</v>
      </c>
      <c r="J1" s="141" t="s">
        <v>11</v>
      </c>
      <c r="K1" s="138" t="s">
        <v>1163</v>
      </c>
      <c r="L1" s="138" t="s">
        <v>13</v>
      </c>
      <c r="M1" s="138" t="s">
        <v>1</v>
      </c>
      <c r="N1" s="138" t="s">
        <v>1</v>
      </c>
    </row>
    <row r="2" spans="1:14" ht="88.5" customHeight="1" x14ac:dyDescent="0.25">
      <c r="A2" s="139"/>
      <c r="B2" s="140"/>
      <c r="C2" s="138"/>
      <c r="D2" s="138"/>
      <c r="E2" s="138"/>
      <c r="F2" s="138"/>
      <c r="G2" s="138"/>
      <c r="H2" s="138"/>
      <c r="I2" s="141"/>
      <c r="J2" s="141"/>
      <c r="K2" s="138"/>
      <c r="L2" s="138"/>
      <c r="M2" s="138"/>
      <c r="N2" s="138"/>
    </row>
    <row r="3" spans="1:14" x14ac:dyDescent="0.25">
      <c r="A3" s="110" t="s">
        <v>2</v>
      </c>
      <c r="B3" s="109">
        <f>SUM(LARGE((I3,C3,D3,E3,F3,G3,H3,J3, K3),{1,2,3,4,5}))</f>
        <v>499</v>
      </c>
      <c r="C3" s="109">
        <v>99</v>
      </c>
      <c r="D3" s="109">
        <v>99</v>
      </c>
      <c r="E3" s="109">
        <v>100</v>
      </c>
      <c r="F3" s="109">
        <v>100</v>
      </c>
      <c r="G3" s="109">
        <v>100</v>
      </c>
      <c r="H3" s="109">
        <v>0</v>
      </c>
      <c r="I3" s="109">
        <v>100</v>
      </c>
      <c r="J3" s="109">
        <v>0</v>
      </c>
      <c r="K3" s="109">
        <v>99</v>
      </c>
      <c r="L3" s="109">
        <f>SUM(C3:K3)</f>
        <v>697</v>
      </c>
      <c r="M3" s="109">
        <f>COUNT(C3:K3)</f>
        <v>9</v>
      </c>
      <c r="N3" s="109">
        <v>7</v>
      </c>
    </row>
    <row r="4" spans="1:14" s="1" customFormat="1" x14ac:dyDescent="0.25">
      <c r="A4" s="110" t="s">
        <v>3</v>
      </c>
      <c r="B4" s="109">
        <f>SUM(LARGE((I4,C4,D4,E4,F4,G4,H4,J4, K4),{1,2,3,4,5}))</f>
        <v>495</v>
      </c>
      <c r="C4" s="109">
        <v>97</v>
      </c>
      <c r="D4" s="109">
        <v>98</v>
      </c>
      <c r="E4" s="109">
        <v>99</v>
      </c>
      <c r="F4" s="109">
        <v>99</v>
      </c>
      <c r="G4" s="109">
        <v>0</v>
      </c>
      <c r="H4" s="109">
        <v>99</v>
      </c>
      <c r="I4" s="109">
        <v>99</v>
      </c>
      <c r="J4" s="109">
        <v>99</v>
      </c>
      <c r="K4" s="109">
        <v>0</v>
      </c>
      <c r="L4" s="109">
        <f>SUM(C4:K4)</f>
        <v>690</v>
      </c>
      <c r="M4" s="109">
        <f>COUNT(C4:K4)</f>
        <v>9</v>
      </c>
      <c r="N4" s="109">
        <v>7</v>
      </c>
    </row>
    <row r="5" spans="1:14" s="1" customFormat="1" x14ac:dyDescent="0.25">
      <c r="A5" s="111" t="s">
        <v>480</v>
      </c>
      <c r="B5" s="109">
        <f>SUM(LARGE((I5,C5,D5,E5,F5,G5,H5,J5, K5),{1,2,3,4,5}))</f>
        <v>292</v>
      </c>
      <c r="C5" s="109">
        <v>0</v>
      </c>
      <c r="D5" s="109">
        <v>0</v>
      </c>
      <c r="E5" s="109">
        <v>98</v>
      </c>
      <c r="F5" s="109">
        <v>0</v>
      </c>
      <c r="G5" s="109">
        <v>96</v>
      </c>
      <c r="H5" s="109">
        <v>98</v>
      </c>
      <c r="I5" s="109">
        <v>0</v>
      </c>
      <c r="J5" s="109">
        <v>0</v>
      </c>
      <c r="K5" s="109">
        <v>0</v>
      </c>
      <c r="L5" s="109">
        <f>SUM(C5:K5)</f>
        <v>292</v>
      </c>
      <c r="M5" s="109">
        <f>COUNT(C5:K5)</f>
        <v>9</v>
      </c>
      <c r="N5" s="109">
        <v>3</v>
      </c>
    </row>
    <row r="6" spans="1:14" s="1" customFormat="1" x14ac:dyDescent="0.25">
      <c r="A6" s="110" t="s">
        <v>307</v>
      </c>
      <c r="B6" s="109">
        <f>SUM(LARGE((I6,C6,D6,E6,F6,G6,H6,J6, K6),{1,2,3,4,5}))</f>
        <v>200</v>
      </c>
      <c r="C6" s="109">
        <v>100</v>
      </c>
      <c r="D6" s="109">
        <v>100</v>
      </c>
      <c r="E6" s="109">
        <v>0</v>
      </c>
      <c r="F6" s="109">
        <v>0</v>
      </c>
      <c r="G6" s="109">
        <v>0</v>
      </c>
      <c r="H6" s="109">
        <v>0</v>
      </c>
      <c r="I6" s="109">
        <v>0</v>
      </c>
      <c r="J6" s="109">
        <v>0</v>
      </c>
      <c r="K6" s="109">
        <v>0</v>
      </c>
      <c r="L6" s="109">
        <f>SUM(C6:K6)</f>
        <v>200</v>
      </c>
      <c r="M6" s="109">
        <f>COUNT(C6:K6)</f>
        <v>9</v>
      </c>
      <c r="N6" s="109">
        <v>2</v>
      </c>
    </row>
    <row r="7" spans="1:14" s="1" customFormat="1" x14ac:dyDescent="0.25">
      <c r="A7" s="111" t="s">
        <v>1047</v>
      </c>
      <c r="B7" s="109">
        <f>SUM(LARGE((I7,C7,D7,E7,F7,G7,H7,J7, K7),{1,2,3,4,5}))</f>
        <v>198</v>
      </c>
      <c r="C7" s="109">
        <v>0</v>
      </c>
      <c r="D7" s="109">
        <v>0</v>
      </c>
      <c r="E7" s="109">
        <v>0</v>
      </c>
      <c r="F7" s="109">
        <v>0</v>
      </c>
      <c r="G7" s="109">
        <v>0</v>
      </c>
      <c r="H7" s="109">
        <v>100</v>
      </c>
      <c r="I7" s="109">
        <v>0</v>
      </c>
      <c r="J7" s="109">
        <v>98</v>
      </c>
      <c r="K7" s="109">
        <v>0</v>
      </c>
      <c r="L7" s="109">
        <f>SUM(C7:K7)</f>
        <v>198</v>
      </c>
      <c r="M7" s="109">
        <f>COUNT(C7:K7)</f>
        <v>9</v>
      </c>
      <c r="N7" s="109">
        <v>2</v>
      </c>
    </row>
    <row r="8" spans="1:14" s="1" customFormat="1" x14ac:dyDescent="0.25">
      <c r="A8" s="110" t="s">
        <v>5</v>
      </c>
      <c r="B8" s="109">
        <f>SUM(LARGE((I8,C8,D8,E8,F8,G8,H8,J8, K8),{1,2,3,4,5}))</f>
        <v>198</v>
      </c>
      <c r="C8" s="109">
        <v>98</v>
      </c>
      <c r="D8" s="109">
        <v>0</v>
      </c>
      <c r="E8" s="109">
        <v>0</v>
      </c>
      <c r="F8" s="109">
        <v>0</v>
      </c>
      <c r="G8" s="109">
        <v>0</v>
      </c>
      <c r="H8" s="109">
        <v>0</v>
      </c>
      <c r="I8" s="109">
        <v>0</v>
      </c>
      <c r="J8" s="109">
        <v>100</v>
      </c>
      <c r="K8" s="109">
        <v>0</v>
      </c>
      <c r="L8" s="109">
        <f>SUM(C8:K8)</f>
        <v>198</v>
      </c>
      <c r="M8" s="109">
        <f>COUNT(C8:K8)</f>
        <v>9</v>
      </c>
      <c r="N8" s="109">
        <v>2</v>
      </c>
    </row>
    <row r="9" spans="1:14" s="1" customFormat="1" x14ac:dyDescent="0.25">
      <c r="A9" s="111" t="s">
        <v>1255</v>
      </c>
      <c r="B9" s="109">
        <f>SUM(LARGE((I9,C9,D9,E9,F9,G9,H9,J9, K9),{1,2,3,4,5}))</f>
        <v>100</v>
      </c>
      <c r="C9" s="109">
        <v>0</v>
      </c>
      <c r="D9" s="109">
        <v>0</v>
      </c>
      <c r="E9" s="109">
        <v>0</v>
      </c>
      <c r="F9" s="109">
        <v>0</v>
      </c>
      <c r="G9" s="109">
        <v>0</v>
      </c>
      <c r="H9" s="109">
        <v>0</v>
      </c>
      <c r="I9" s="109">
        <v>0</v>
      </c>
      <c r="J9" s="109">
        <v>0</v>
      </c>
      <c r="K9" s="109">
        <v>100</v>
      </c>
      <c r="L9" s="109">
        <f>SUM(C9:K9)</f>
        <v>100</v>
      </c>
      <c r="M9" s="109">
        <f>COUNT(C9:K9)</f>
        <v>9</v>
      </c>
      <c r="N9" s="109">
        <v>1</v>
      </c>
    </row>
    <row r="10" spans="1:14" s="1" customFormat="1" x14ac:dyDescent="0.25">
      <c r="A10" s="111" t="s">
        <v>1038</v>
      </c>
      <c r="B10" s="109">
        <f>SUM(LARGE((I10,C10,D10,E10,F10,G10,H10,J10, K10),{1,2,3,4,5}))</f>
        <v>99</v>
      </c>
      <c r="C10" s="109">
        <v>0</v>
      </c>
      <c r="D10" s="109">
        <v>0</v>
      </c>
      <c r="E10" s="109">
        <v>0</v>
      </c>
      <c r="F10" s="109">
        <v>0</v>
      </c>
      <c r="G10" s="109">
        <v>99</v>
      </c>
      <c r="H10" s="109">
        <v>0</v>
      </c>
      <c r="I10" s="109">
        <v>0</v>
      </c>
      <c r="J10" s="109">
        <v>0</v>
      </c>
      <c r="K10" s="109">
        <v>0</v>
      </c>
      <c r="L10" s="109">
        <f>SUM(C10:K10)</f>
        <v>99</v>
      </c>
      <c r="M10" s="109">
        <f>COUNT(C10:K10)</f>
        <v>9</v>
      </c>
      <c r="N10" s="109">
        <v>1</v>
      </c>
    </row>
    <row r="11" spans="1:14" s="1" customFormat="1" x14ac:dyDescent="0.25">
      <c r="A11" s="111" t="s">
        <v>1039</v>
      </c>
      <c r="B11" s="109">
        <f>SUM(LARGE((I11,C11,D11,E11,F11,G11,H11,J11, K11),{1,2,3,4,5}))</f>
        <v>98</v>
      </c>
      <c r="C11" s="109">
        <v>0</v>
      </c>
      <c r="D11" s="109">
        <v>0</v>
      </c>
      <c r="E11" s="109">
        <v>0</v>
      </c>
      <c r="F11" s="109">
        <v>0</v>
      </c>
      <c r="G11" s="109">
        <v>98</v>
      </c>
      <c r="H11" s="109">
        <v>0</v>
      </c>
      <c r="I11" s="109">
        <v>0</v>
      </c>
      <c r="J11" s="109">
        <v>0</v>
      </c>
      <c r="K11" s="109">
        <v>0</v>
      </c>
      <c r="L11" s="109">
        <f>SUM(C11:K11)</f>
        <v>98</v>
      </c>
      <c r="M11" s="109">
        <f>COUNT(C11:K11)</f>
        <v>9</v>
      </c>
      <c r="N11" s="109">
        <v>1</v>
      </c>
    </row>
    <row r="12" spans="1:14" s="1" customFormat="1" x14ac:dyDescent="0.25">
      <c r="A12" s="111" t="s">
        <v>1257</v>
      </c>
      <c r="B12" s="109">
        <f>SUM(LARGE((I12,C12,D12,E12,F12,G12,H12,J12, K12),{1,2,3,4,5}))</f>
        <v>98</v>
      </c>
      <c r="C12" s="109">
        <v>0</v>
      </c>
      <c r="D12" s="109">
        <v>0</v>
      </c>
      <c r="E12" s="109">
        <v>0</v>
      </c>
      <c r="F12" s="109">
        <v>0</v>
      </c>
      <c r="G12" s="109">
        <v>0</v>
      </c>
      <c r="H12" s="109">
        <v>0</v>
      </c>
      <c r="I12" s="109">
        <v>0</v>
      </c>
      <c r="J12" s="109">
        <v>0</v>
      </c>
      <c r="K12" s="109">
        <v>98</v>
      </c>
      <c r="L12" s="109">
        <f>SUM(C12:K12)</f>
        <v>98</v>
      </c>
      <c r="M12" s="109">
        <f>COUNT(C12:K12)</f>
        <v>9</v>
      </c>
      <c r="N12" s="109">
        <v>1</v>
      </c>
    </row>
    <row r="13" spans="1:14" s="1" customFormat="1" x14ac:dyDescent="0.25">
      <c r="A13" s="112" t="s">
        <v>376</v>
      </c>
      <c r="B13" s="109">
        <f>SUM(LARGE((I13,C13,D13,E13,F13,G13,H13,J13, K13),{1,2,3,4,5}))</f>
        <v>97</v>
      </c>
      <c r="C13" s="109">
        <v>0</v>
      </c>
      <c r="D13" s="109">
        <v>97</v>
      </c>
      <c r="E13" s="109">
        <v>0</v>
      </c>
      <c r="F13" s="109">
        <v>0</v>
      </c>
      <c r="G13" s="109">
        <v>0</v>
      </c>
      <c r="H13" s="109">
        <v>0</v>
      </c>
      <c r="I13" s="109">
        <v>0</v>
      </c>
      <c r="J13" s="109">
        <v>0</v>
      </c>
      <c r="K13" s="109">
        <v>0</v>
      </c>
      <c r="L13" s="109">
        <f>SUM(C13:K13)</f>
        <v>97</v>
      </c>
      <c r="M13" s="109">
        <f>COUNT(C13:K13)</f>
        <v>9</v>
      </c>
      <c r="N13" s="109">
        <v>1</v>
      </c>
    </row>
    <row r="14" spans="1:14" s="1" customFormat="1" x14ac:dyDescent="0.25">
      <c r="A14" s="111" t="s">
        <v>514</v>
      </c>
      <c r="B14" s="109">
        <f>SUM(LARGE((I14,C14,D14,E14,F14,G14,H14,J14, K14),{1,2,3,4,5}))</f>
        <v>97</v>
      </c>
      <c r="C14" s="109">
        <v>0</v>
      </c>
      <c r="D14" s="109">
        <v>0</v>
      </c>
      <c r="E14" s="109">
        <v>97</v>
      </c>
      <c r="F14" s="109">
        <v>0</v>
      </c>
      <c r="G14" s="109">
        <v>0</v>
      </c>
      <c r="H14" s="109">
        <v>0</v>
      </c>
      <c r="I14" s="109">
        <v>0</v>
      </c>
      <c r="J14" s="109">
        <v>0</v>
      </c>
      <c r="K14" s="109">
        <v>0</v>
      </c>
      <c r="L14" s="109">
        <f>SUM(C14:K14)</f>
        <v>97</v>
      </c>
      <c r="M14" s="109">
        <f>COUNT(C14:K14)</f>
        <v>9</v>
      </c>
      <c r="N14" s="109">
        <v>1</v>
      </c>
    </row>
    <row r="15" spans="1:14" s="1" customFormat="1" x14ac:dyDescent="0.25">
      <c r="A15" s="55" t="s">
        <v>1036</v>
      </c>
      <c r="B15" s="109">
        <f>SUM(LARGE((I15,C15,D15,E15,F15,G15,H15,J15, K15),{1,2,3,4,5}))</f>
        <v>97</v>
      </c>
      <c r="C15" s="109">
        <v>0</v>
      </c>
      <c r="D15" s="109">
        <v>0</v>
      </c>
      <c r="E15" s="109">
        <v>0</v>
      </c>
      <c r="F15" s="109">
        <v>0</v>
      </c>
      <c r="G15" s="109">
        <v>97</v>
      </c>
      <c r="H15" s="109">
        <v>0</v>
      </c>
      <c r="I15" s="109">
        <v>0</v>
      </c>
      <c r="J15" s="109">
        <v>0</v>
      </c>
      <c r="K15" s="109">
        <v>0</v>
      </c>
      <c r="L15" s="109">
        <f>SUM(C15:K15)</f>
        <v>97</v>
      </c>
      <c r="M15" s="109">
        <f>COUNT(C15:K15)</f>
        <v>9</v>
      </c>
      <c r="N15" s="109">
        <v>1</v>
      </c>
    </row>
    <row r="16" spans="1:14" s="1" customFormat="1" x14ac:dyDescent="0.25">
      <c r="A16" s="55" t="s">
        <v>1050</v>
      </c>
      <c r="B16" s="109">
        <f>SUM(LARGE((I16,C16,D16,E16,F16,G16,H16,J16, K16),{1,2,3,4,5}))</f>
        <v>97</v>
      </c>
      <c r="C16" s="109">
        <v>0</v>
      </c>
      <c r="D16" s="109">
        <v>0</v>
      </c>
      <c r="E16" s="109">
        <v>0</v>
      </c>
      <c r="F16" s="109">
        <v>0</v>
      </c>
      <c r="G16" s="109">
        <v>0</v>
      </c>
      <c r="H16" s="109">
        <v>97</v>
      </c>
      <c r="I16" s="109">
        <v>0</v>
      </c>
      <c r="J16" s="109">
        <v>0</v>
      </c>
      <c r="K16" s="109">
        <v>0</v>
      </c>
      <c r="L16" s="109">
        <f>SUM(C16:K16)</f>
        <v>97</v>
      </c>
      <c r="M16" s="109">
        <f>COUNT(C16:K16)</f>
        <v>9</v>
      </c>
      <c r="N16" s="109">
        <v>1</v>
      </c>
    </row>
    <row r="17" spans="1:14" s="1" customFormat="1" x14ac:dyDescent="0.25">
      <c r="A17" s="111" t="s">
        <v>1256</v>
      </c>
      <c r="B17" s="109">
        <f>SUM(LARGE((I17,C17,D17,E17,F17,G17,H17,J17, K17),{1,2,3,4,5}))</f>
        <v>97</v>
      </c>
      <c r="C17" s="109">
        <v>0</v>
      </c>
      <c r="D17" s="109">
        <v>0</v>
      </c>
      <c r="E17" s="109">
        <v>0</v>
      </c>
      <c r="F17" s="109">
        <v>0</v>
      </c>
      <c r="G17" s="109">
        <v>0</v>
      </c>
      <c r="H17" s="109">
        <v>0</v>
      </c>
      <c r="I17" s="109">
        <v>0</v>
      </c>
      <c r="J17" s="109">
        <v>0</v>
      </c>
      <c r="K17" s="109">
        <v>97</v>
      </c>
      <c r="L17" s="109">
        <f>SUM(C17:K17)</f>
        <v>97</v>
      </c>
      <c r="M17" s="109">
        <f>COUNT(C17:K17)</f>
        <v>9</v>
      </c>
      <c r="N17" s="109">
        <v>1</v>
      </c>
    </row>
    <row r="18" spans="1:14" s="1" customFormat="1" x14ac:dyDescent="0.25">
      <c r="A18" s="111" t="s">
        <v>1035</v>
      </c>
      <c r="B18" s="109">
        <f>SUM(LARGE((I18,C18,D18,E18,F18,G18,H18,J18, K18),{1,2,3,4,5}))</f>
        <v>95</v>
      </c>
      <c r="C18" s="109">
        <v>0</v>
      </c>
      <c r="D18" s="109">
        <v>0</v>
      </c>
      <c r="E18" s="109">
        <v>0</v>
      </c>
      <c r="F18" s="109">
        <v>0</v>
      </c>
      <c r="G18" s="109">
        <v>95</v>
      </c>
      <c r="H18" s="109">
        <v>0</v>
      </c>
      <c r="I18" s="109">
        <v>0</v>
      </c>
      <c r="J18" s="109">
        <v>0</v>
      </c>
      <c r="K18" s="109">
        <v>0</v>
      </c>
      <c r="L18" s="109">
        <f>SUM(C18:K18)</f>
        <v>95</v>
      </c>
      <c r="M18" s="109">
        <f>COUNT(C18:K18)</f>
        <v>9</v>
      </c>
      <c r="N18" s="109">
        <v>1</v>
      </c>
    </row>
    <row r="19" spans="1:14" s="1" customFormat="1" x14ac:dyDescent="0.25">
      <c r="A19" s="111" t="s">
        <v>1037</v>
      </c>
      <c r="B19" s="109">
        <f>SUM(LARGE((I19,C19,D19,E19,F19,G19,H19,J19, K19),{1,2,3,4,5}))</f>
        <v>94</v>
      </c>
      <c r="C19" s="109">
        <v>0</v>
      </c>
      <c r="D19" s="109">
        <v>0</v>
      </c>
      <c r="E19" s="109">
        <v>0</v>
      </c>
      <c r="F19" s="109">
        <v>0</v>
      </c>
      <c r="G19" s="109">
        <v>94</v>
      </c>
      <c r="H19" s="109">
        <v>0</v>
      </c>
      <c r="I19" s="109">
        <v>0</v>
      </c>
      <c r="J19" s="109">
        <v>0</v>
      </c>
      <c r="K19" s="109">
        <v>0</v>
      </c>
      <c r="L19" s="109">
        <f>SUM(C19:K19)</f>
        <v>94</v>
      </c>
      <c r="M19" s="109">
        <f>COUNT(C19:K19)</f>
        <v>9</v>
      </c>
      <c r="N19" s="109">
        <v>1</v>
      </c>
    </row>
    <row r="20" spans="1:14" s="1" customFormat="1" x14ac:dyDescent="0.25">
      <c r="A20" s="111"/>
      <c r="B20" s="109">
        <f>SUM(LARGE((I20,C20,D20,E20,F20,G20,H20,J20, K20),{1,2,3,4,5}))</f>
        <v>0</v>
      </c>
      <c r="C20" s="109">
        <v>0</v>
      </c>
      <c r="D20" s="109">
        <v>0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  <c r="J20" s="109">
        <v>0</v>
      </c>
      <c r="K20" s="109">
        <v>0</v>
      </c>
      <c r="L20" s="109">
        <f>SUM(C20:K20)</f>
        <v>0</v>
      </c>
      <c r="M20" s="109">
        <f>COUNT(C20:K20)</f>
        <v>9</v>
      </c>
      <c r="N20" s="109">
        <v>0</v>
      </c>
    </row>
    <row r="21" spans="1:14" s="1" customFormat="1" x14ac:dyDescent="0.25">
      <c r="A21" s="111"/>
      <c r="B21" s="109">
        <f>SUM(LARGE((I21,C21,D21,E21,F21,G21,H21,J21, K21),{1,2,3,4,5}))</f>
        <v>0</v>
      </c>
      <c r="C21" s="109">
        <v>0</v>
      </c>
      <c r="D21" s="109">
        <v>0</v>
      </c>
      <c r="E21" s="109">
        <v>0</v>
      </c>
      <c r="F21" s="109">
        <v>0</v>
      </c>
      <c r="G21" s="109">
        <v>0</v>
      </c>
      <c r="H21" s="109">
        <v>0</v>
      </c>
      <c r="I21" s="109">
        <v>0</v>
      </c>
      <c r="J21" s="109">
        <v>0</v>
      </c>
      <c r="K21" s="109">
        <v>0</v>
      </c>
      <c r="L21" s="109">
        <f>SUM(C21:K21)</f>
        <v>0</v>
      </c>
      <c r="M21" s="109">
        <f>COUNT(C21:K21)</f>
        <v>9</v>
      </c>
      <c r="N21" s="109">
        <v>0</v>
      </c>
    </row>
  </sheetData>
  <sortState ref="A4:N21">
    <sortCondition descending="1" ref="B3:B21"/>
  </sortState>
  <mergeCells count="14">
    <mergeCell ref="N1:N2"/>
    <mergeCell ref="A1:A2"/>
    <mergeCell ref="B1:B2"/>
    <mergeCell ref="C1:C2"/>
    <mergeCell ref="D1:D2"/>
    <mergeCell ref="M1:M2"/>
    <mergeCell ref="H1:H2"/>
    <mergeCell ref="G1:G2"/>
    <mergeCell ref="L1:L2"/>
    <mergeCell ref="E1:E2"/>
    <mergeCell ref="F1:F2"/>
    <mergeCell ref="I1:I2"/>
    <mergeCell ref="K1:K2"/>
    <mergeCell ref="J1:J2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zoomScale="85" zoomScaleNormal="85" workbookViewId="0">
      <selection activeCell="A5" sqref="A5:XFD5"/>
    </sheetView>
  </sheetViews>
  <sheetFormatPr defaultRowHeight="15" x14ac:dyDescent="0.25"/>
  <cols>
    <col min="1" max="16384" width="9.140625" style="1"/>
  </cols>
  <sheetData>
    <row r="1" spans="1:15" x14ac:dyDescent="0.25">
      <c r="A1" s="1" t="s">
        <v>1162</v>
      </c>
      <c r="B1" s="1" t="s">
        <v>28</v>
      </c>
      <c r="D1" s="1" t="s">
        <v>398</v>
      </c>
      <c r="F1" s="1" t="s">
        <v>619</v>
      </c>
      <c r="H1" s="1" t="s">
        <v>29</v>
      </c>
      <c r="J1" s="1" t="s">
        <v>27</v>
      </c>
      <c r="L1" s="1" t="s">
        <v>1109</v>
      </c>
      <c r="O1" s="1" t="s">
        <v>1110</v>
      </c>
    </row>
    <row r="2" spans="1:15" x14ac:dyDescent="0.25">
      <c r="A2" s="1">
        <v>1</v>
      </c>
      <c r="B2" s="1" t="s">
        <v>1111</v>
      </c>
      <c r="D2" s="1" t="s">
        <v>43</v>
      </c>
      <c r="H2" s="1" t="s">
        <v>1112</v>
      </c>
      <c r="J2" s="107">
        <v>5.2534722222222219E-2</v>
      </c>
      <c r="M2" s="1">
        <v>1</v>
      </c>
    </row>
    <row r="3" spans="1:15" x14ac:dyDescent="0.25">
      <c r="A3" s="1">
        <v>2</v>
      </c>
      <c r="B3" s="1" t="s">
        <v>1113</v>
      </c>
      <c r="D3" s="1" t="s">
        <v>43</v>
      </c>
      <c r="H3" s="1" t="s">
        <v>1112</v>
      </c>
      <c r="J3" s="107">
        <v>6.0902777777777778E-2</v>
      </c>
      <c r="M3" s="1">
        <v>2</v>
      </c>
    </row>
    <row r="4" spans="1:15" x14ac:dyDescent="0.25">
      <c r="A4" s="1">
        <v>3</v>
      </c>
      <c r="B4" s="1" t="s">
        <v>1114</v>
      </c>
      <c r="D4" s="1" t="s">
        <v>43</v>
      </c>
      <c r="H4" s="1" t="s">
        <v>1112</v>
      </c>
      <c r="J4" s="107">
        <v>6.2824074074074074E-2</v>
      </c>
      <c r="M4" s="1">
        <v>3</v>
      </c>
    </row>
    <row r="5" spans="1:15" x14ac:dyDescent="0.25">
      <c r="A5" s="1">
        <v>4</v>
      </c>
      <c r="B5" s="1" t="s">
        <v>1115</v>
      </c>
      <c r="D5" s="1" t="s">
        <v>527</v>
      </c>
      <c r="F5" s="1" t="s">
        <v>43</v>
      </c>
      <c r="H5" s="1" t="s">
        <v>1116</v>
      </c>
      <c r="J5" s="107">
        <v>6.3773148148148148E-2</v>
      </c>
      <c r="L5" s="1">
        <v>4</v>
      </c>
      <c r="O5" s="1">
        <v>1</v>
      </c>
    </row>
    <row r="6" spans="1:15" x14ac:dyDescent="0.25">
      <c r="A6" s="1">
        <v>5</v>
      </c>
      <c r="B6" s="1" t="s">
        <v>1117</v>
      </c>
      <c r="D6" s="1" t="s">
        <v>43</v>
      </c>
      <c r="H6" s="1" t="s">
        <v>1118</v>
      </c>
      <c r="J6" s="107">
        <v>6.4571759259259259E-2</v>
      </c>
      <c r="M6" s="1">
        <v>5</v>
      </c>
    </row>
    <row r="7" spans="1:15" x14ac:dyDescent="0.25">
      <c r="A7" s="1">
        <v>6</v>
      </c>
      <c r="B7" s="1" t="s">
        <v>1119</v>
      </c>
      <c r="D7" s="1" t="s">
        <v>527</v>
      </c>
      <c r="F7" s="1" t="s">
        <v>43</v>
      </c>
      <c r="H7" s="1" t="s">
        <v>1120</v>
      </c>
      <c r="J7" s="107">
        <v>6.6724537037037041E-2</v>
      </c>
      <c r="L7" s="1">
        <v>6</v>
      </c>
      <c r="O7" s="1">
        <v>2</v>
      </c>
    </row>
    <row r="8" spans="1:15" x14ac:dyDescent="0.25">
      <c r="A8" s="1">
        <v>7</v>
      </c>
      <c r="B8" s="1" t="s">
        <v>1121</v>
      </c>
      <c r="D8" s="1" t="s">
        <v>551</v>
      </c>
      <c r="F8" s="1" t="s">
        <v>43</v>
      </c>
      <c r="H8" s="1" t="s">
        <v>1120</v>
      </c>
      <c r="J8" s="107">
        <v>6.6921296296296298E-2</v>
      </c>
      <c r="L8" s="1">
        <v>7</v>
      </c>
      <c r="O8" s="1">
        <v>1</v>
      </c>
    </row>
    <row r="9" spans="1:15" x14ac:dyDescent="0.25">
      <c r="A9" s="1">
        <v>8</v>
      </c>
      <c r="B9" s="1" t="s">
        <v>1122</v>
      </c>
      <c r="D9" s="1" t="s">
        <v>527</v>
      </c>
      <c r="F9" s="1" t="s">
        <v>43</v>
      </c>
      <c r="H9" s="1" t="s">
        <v>1116</v>
      </c>
      <c r="J9" s="107">
        <v>6.700231481481482E-2</v>
      </c>
      <c r="L9" s="1">
        <v>8</v>
      </c>
      <c r="O9" s="1">
        <v>3</v>
      </c>
    </row>
    <row r="10" spans="1:15" x14ac:dyDescent="0.25">
      <c r="A10" s="1">
        <v>9</v>
      </c>
      <c r="B10" s="1" t="s">
        <v>1123</v>
      </c>
      <c r="D10" s="1" t="s">
        <v>1107</v>
      </c>
      <c r="F10" s="1" t="s">
        <v>86</v>
      </c>
      <c r="H10" s="1" t="s">
        <v>1116</v>
      </c>
      <c r="J10" s="107">
        <v>6.7060185185185181E-2</v>
      </c>
      <c r="L10" s="1">
        <v>1</v>
      </c>
      <c r="O10" s="1">
        <v>1</v>
      </c>
    </row>
    <row r="11" spans="1:15" x14ac:dyDescent="0.25">
      <c r="A11" s="1">
        <v>10</v>
      </c>
      <c r="B11" s="1" t="s">
        <v>1124</v>
      </c>
      <c r="D11" s="1" t="s">
        <v>551</v>
      </c>
      <c r="F11" s="1" t="s">
        <v>43</v>
      </c>
      <c r="H11" s="1" t="s">
        <v>1125</v>
      </c>
      <c r="J11" s="107">
        <v>6.7175925925925931E-2</v>
      </c>
      <c r="L11" s="1">
        <v>9</v>
      </c>
      <c r="O11" s="1">
        <v>2</v>
      </c>
    </row>
    <row r="12" spans="1:15" x14ac:dyDescent="0.25">
      <c r="A12" s="1">
        <v>11</v>
      </c>
      <c r="B12" s="1" t="s">
        <v>1126</v>
      </c>
      <c r="D12" s="1" t="s">
        <v>527</v>
      </c>
      <c r="F12" s="1" t="s">
        <v>43</v>
      </c>
      <c r="H12" s="1" t="s">
        <v>1127</v>
      </c>
      <c r="J12" s="107">
        <v>6.7256944444444453E-2</v>
      </c>
      <c r="L12" s="1">
        <v>10</v>
      </c>
      <c r="O12" s="1">
        <v>4</v>
      </c>
    </row>
    <row r="13" spans="1:15" x14ac:dyDescent="0.25">
      <c r="A13" s="1">
        <v>12</v>
      </c>
      <c r="B13" s="1" t="s">
        <v>1128</v>
      </c>
      <c r="D13" s="1" t="s">
        <v>579</v>
      </c>
      <c r="F13" s="1" t="s">
        <v>86</v>
      </c>
      <c r="H13" s="1" t="s">
        <v>1112</v>
      </c>
      <c r="J13" s="107">
        <v>6.8645833333333336E-2</v>
      </c>
      <c r="L13" s="1">
        <v>2</v>
      </c>
      <c r="O13" s="1">
        <v>1</v>
      </c>
    </row>
    <row r="14" spans="1:15" x14ac:dyDescent="0.25">
      <c r="A14" s="1">
        <v>13</v>
      </c>
      <c r="B14" s="1" t="s">
        <v>1129</v>
      </c>
      <c r="D14" s="1" t="s">
        <v>600</v>
      </c>
      <c r="F14" s="1" t="s">
        <v>43</v>
      </c>
      <c r="H14" s="1" t="s">
        <v>1130</v>
      </c>
      <c r="J14" s="107">
        <v>6.9039351851851852E-2</v>
      </c>
      <c r="L14" s="1">
        <v>11</v>
      </c>
      <c r="O14" s="1">
        <v>1</v>
      </c>
    </row>
    <row r="15" spans="1:15" x14ac:dyDescent="0.25">
      <c r="A15" s="1">
        <v>14</v>
      </c>
      <c r="B15" s="1" t="s">
        <v>1131</v>
      </c>
      <c r="D15" s="1" t="s">
        <v>587</v>
      </c>
      <c r="F15" s="1" t="s">
        <v>86</v>
      </c>
      <c r="H15" s="1" t="s">
        <v>1112</v>
      </c>
      <c r="J15" s="107">
        <v>6.9328703703703712E-2</v>
      </c>
      <c r="L15" s="1">
        <v>3</v>
      </c>
      <c r="O15" s="1">
        <v>1</v>
      </c>
    </row>
    <row r="16" spans="1:15" x14ac:dyDescent="0.25">
      <c r="A16" s="1">
        <v>15</v>
      </c>
      <c r="B16" s="1" t="s">
        <v>1132</v>
      </c>
      <c r="D16" s="1" t="s">
        <v>579</v>
      </c>
      <c r="F16" s="1" t="s">
        <v>86</v>
      </c>
      <c r="H16" s="1" t="s">
        <v>1133</v>
      </c>
      <c r="J16" s="107">
        <v>7.1782407407407406E-2</v>
      </c>
      <c r="L16" s="1">
        <v>4</v>
      </c>
      <c r="O16" s="1">
        <v>2</v>
      </c>
    </row>
    <row r="17" spans="1:15" x14ac:dyDescent="0.25">
      <c r="A17" s="1">
        <v>16</v>
      </c>
      <c r="B17" s="1" t="s">
        <v>1134</v>
      </c>
      <c r="D17" s="1" t="s">
        <v>43</v>
      </c>
      <c r="H17" s="1" t="s">
        <v>1112</v>
      </c>
      <c r="J17" s="107">
        <v>7.2141203703703707E-2</v>
      </c>
      <c r="M17" s="1">
        <v>12</v>
      </c>
    </row>
    <row r="18" spans="1:15" x14ac:dyDescent="0.25">
      <c r="A18" s="1">
        <v>17</v>
      </c>
      <c r="B18" s="1" t="s">
        <v>1135</v>
      </c>
      <c r="D18" s="1" t="s">
        <v>551</v>
      </c>
      <c r="F18" s="1" t="s">
        <v>43</v>
      </c>
      <c r="H18" s="1" t="s">
        <v>1136</v>
      </c>
      <c r="J18" s="107">
        <v>7.2349537037037046E-2</v>
      </c>
      <c r="L18" s="1">
        <v>13</v>
      </c>
      <c r="O18" s="1">
        <v>3</v>
      </c>
    </row>
    <row r="19" spans="1:15" x14ac:dyDescent="0.25">
      <c r="A19" s="1">
        <v>18</v>
      </c>
      <c r="B19" s="1" t="s">
        <v>1137</v>
      </c>
      <c r="D19" s="1" t="s">
        <v>587</v>
      </c>
      <c r="F19" s="1" t="s">
        <v>86</v>
      </c>
      <c r="H19" s="1" t="s">
        <v>1130</v>
      </c>
      <c r="J19" s="107">
        <v>7.2442129629629634E-2</v>
      </c>
      <c r="L19" s="1">
        <v>5</v>
      </c>
      <c r="O19" s="1">
        <v>2</v>
      </c>
    </row>
    <row r="20" spans="1:15" x14ac:dyDescent="0.25">
      <c r="A20" s="1">
        <v>19</v>
      </c>
      <c r="B20" s="1" t="s">
        <v>1138</v>
      </c>
      <c r="D20" s="1" t="s">
        <v>551</v>
      </c>
      <c r="F20" s="1" t="s">
        <v>43</v>
      </c>
      <c r="H20" s="1" t="s">
        <v>1130</v>
      </c>
      <c r="J20" s="107">
        <v>7.2476851851851862E-2</v>
      </c>
      <c r="L20" s="1">
        <v>14</v>
      </c>
      <c r="O20" s="1">
        <v>4</v>
      </c>
    </row>
    <row r="21" spans="1:15" x14ac:dyDescent="0.25">
      <c r="A21" s="1">
        <v>20</v>
      </c>
      <c r="B21" s="1" t="s">
        <v>1139</v>
      </c>
      <c r="D21" s="1" t="s">
        <v>527</v>
      </c>
      <c r="F21" s="1" t="s">
        <v>43</v>
      </c>
      <c r="H21" s="1" t="s">
        <v>1140</v>
      </c>
      <c r="J21" s="107">
        <v>7.3148148148148143E-2</v>
      </c>
      <c r="L21" s="1">
        <v>15</v>
      </c>
      <c r="O21" s="1">
        <v>5</v>
      </c>
    </row>
    <row r="22" spans="1:15" x14ac:dyDescent="0.25">
      <c r="A22" s="1">
        <v>21</v>
      </c>
      <c r="B22" s="1" t="s">
        <v>1141</v>
      </c>
      <c r="D22" s="1" t="s">
        <v>43</v>
      </c>
      <c r="H22" s="1" t="s">
        <v>1125</v>
      </c>
      <c r="J22" s="107">
        <v>7.3530092592592591E-2</v>
      </c>
      <c r="M22" s="1">
        <v>16</v>
      </c>
    </row>
    <row r="23" spans="1:15" x14ac:dyDescent="0.25">
      <c r="A23" s="1">
        <v>22</v>
      </c>
      <c r="B23" s="1" t="s">
        <v>1142</v>
      </c>
      <c r="D23" s="1" t="s">
        <v>551</v>
      </c>
      <c r="F23" s="1" t="s">
        <v>43</v>
      </c>
      <c r="H23" s="1" t="s">
        <v>1130</v>
      </c>
      <c r="J23" s="107">
        <v>7.6724537037037036E-2</v>
      </c>
      <c r="L23" s="1">
        <v>17</v>
      </c>
      <c r="O23" s="1">
        <v>5</v>
      </c>
    </row>
    <row r="24" spans="1:15" x14ac:dyDescent="0.25">
      <c r="A24" s="1">
        <v>23</v>
      </c>
      <c r="B24" s="1" t="s">
        <v>1143</v>
      </c>
      <c r="D24" s="1" t="s">
        <v>43</v>
      </c>
      <c r="H24" s="1" t="s">
        <v>1125</v>
      </c>
      <c r="J24" s="107">
        <v>7.7037037037037029E-2</v>
      </c>
      <c r="M24" s="1">
        <v>18</v>
      </c>
    </row>
    <row r="25" spans="1:15" x14ac:dyDescent="0.25">
      <c r="A25" s="1">
        <v>24</v>
      </c>
      <c r="B25" s="1" t="s">
        <v>1144</v>
      </c>
      <c r="D25" s="1" t="s">
        <v>551</v>
      </c>
      <c r="F25" s="1" t="s">
        <v>43</v>
      </c>
      <c r="H25" s="1" t="s">
        <v>1145</v>
      </c>
      <c r="J25" s="107">
        <v>7.9814814814814811E-2</v>
      </c>
      <c r="L25" s="1">
        <v>19</v>
      </c>
      <c r="O25" s="1">
        <v>6</v>
      </c>
    </row>
    <row r="26" spans="1:15" x14ac:dyDescent="0.25">
      <c r="A26" s="1">
        <v>25</v>
      </c>
      <c r="B26" s="1" t="s">
        <v>1146</v>
      </c>
      <c r="D26" s="1" t="s">
        <v>579</v>
      </c>
      <c r="F26" s="1" t="s">
        <v>86</v>
      </c>
      <c r="H26" s="1" t="s">
        <v>1112</v>
      </c>
      <c r="J26" s="107">
        <v>8.0613425925925922E-2</v>
      </c>
      <c r="L26" s="1">
        <v>6</v>
      </c>
      <c r="O26" s="1">
        <v>3</v>
      </c>
    </row>
    <row r="27" spans="1:15" x14ac:dyDescent="0.25">
      <c r="A27" s="1">
        <v>26</v>
      </c>
      <c r="B27" s="1" t="s">
        <v>1147</v>
      </c>
      <c r="D27" s="1" t="s">
        <v>527</v>
      </c>
      <c r="F27" s="1" t="s">
        <v>43</v>
      </c>
      <c r="H27" s="1" t="s">
        <v>1148</v>
      </c>
      <c r="J27" s="107">
        <v>8.0694444444444444E-2</v>
      </c>
      <c r="L27" s="1">
        <v>20</v>
      </c>
      <c r="O27" s="1">
        <v>6</v>
      </c>
    </row>
    <row r="28" spans="1:15" x14ac:dyDescent="0.25">
      <c r="A28" s="1">
        <v>27</v>
      </c>
      <c r="B28" s="1" t="s">
        <v>1149</v>
      </c>
      <c r="D28" s="1" t="s">
        <v>43</v>
      </c>
      <c r="H28" s="1" t="s">
        <v>1127</v>
      </c>
      <c r="J28" s="107">
        <v>8.1747685185185187E-2</v>
      </c>
      <c r="M28" s="1">
        <v>21</v>
      </c>
    </row>
    <row r="29" spans="1:15" x14ac:dyDescent="0.25">
      <c r="A29" s="1">
        <v>28</v>
      </c>
      <c r="B29" s="1" t="s">
        <v>1150</v>
      </c>
      <c r="D29" s="1" t="s">
        <v>527</v>
      </c>
      <c r="F29" s="1" t="s">
        <v>43</v>
      </c>
      <c r="H29" s="1" t="s">
        <v>1127</v>
      </c>
      <c r="J29" s="107">
        <v>8.4155092592592587E-2</v>
      </c>
      <c r="L29" s="1">
        <v>22</v>
      </c>
      <c r="O29" s="1">
        <v>7</v>
      </c>
    </row>
    <row r="30" spans="1:15" x14ac:dyDescent="0.25">
      <c r="A30" s="1">
        <v>29</v>
      </c>
      <c r="B30" s="1" t="s">
        <v>1151</v>
      </c>
      <c r="D30" s="1" t="s">
        <v>527</v>
      </c>
      <c r="F30" s="1" t="s">
        <v>43</v>
      </c>
      <c r="H30" s="1" t="s">
        <v>1125</v>
      </c>
      <c r="J30" s="107">
        <v>8.6770833333333339E-2</v>
      </c>
      <c r="L30" s="1">
        <v>23</v>
      </c>
      <c r="O30" s="1">
        <v>8</v>
      </c>
    </row>
    <row r="31" spans="1:15" x14ac:dyDescent="0.25">
      <c r="A31" s="1">
        <v>30</v>
      </c>
      <c r="B31" s="1" t="s">
        <v>1152</v>
      </c>
      <c r="D31" s="1" t="s">
        <v>43</v>
      </c>
      <c r="H31" s="1" t="s">
        <v>1125</v>
      </c>
      <c r="J31" s="107">
        <v>8.7071759259259252E-2</v>
      </c>
      <c r="M31" s="1">
        <v>24</v>
      </c>
    </row>
    <row r="32" spans="1:15" x14ac:dyDescent="0.25">
      <c r="A32" s="1">
        <v>31</v>
      </c>
      <c r="B32" s="1" t="s">
        <v>1153</v>
      </c>
      <c r="D32" s="1" t="s">
        <v>587</v>
      </c>
      <c r="F32" s="1" t="s">
        <v>86</v>
      </c>
      <c r="H32" s="1" t="s">
        <v>1130</v>
      </c>
      <c r="J32" s="107">
        <v>8.8344907407407414E-2</v>
      </c>
      <c r="L32" s="1">
        <v>7</v>
      </c>
      <c r="O32" s="1">
        <v>3</v>
      </c>
    </row>
    <row r="33" spans="1:15" x14ac:dyDescent="0.25">
      <c r="A33" s="1">
        <v>32</v>
      </c>
      <c r="B33" s="1" t="s">
        <v>1154</v>
      </c>
      <c r="D33" s="1" t="s">
        <v>914</v>
      </c>
      <c r="F33" s="1" t="s">
        <v>86</v>
      </c>
      <c r="H33" s="1" t="s">
        <v>1130</v>
      </c>
      <c r="J33" s="107">
        <v>8.8449074074074083E-2</v>
      </c>
      <c r="L33" s="1">
        <v>8</v>
      </c>
      <c r="O33" s="1">
        <v>1</v>
      </c>
    </row>
    <row r="34" spans="1:15" x14ac:dyDescent="0.25">
      <c r="A34" s="1">
        <v>33</v>
      </c>
      <c r="B34" s="1" t="s">
        <v>1155</v>
      </c>
      <c r="D34" s="1" t="s">
        <v>1107</v>
      </c>
      <c r="F34" s="1" t="s">
        <v>86</v>
      </c>
      <c r="H34" s="1" t="s">
        <v>1125</v>
      </c>
      <c r="J34" s="107">
        <v>8.8495370370370363E-2</v>
      </c>
      <c r="L34" s="1">
        <v>9</v>
      </c>
      <c r="O34" s="1">
        <v>2</v>
      </c>
    </row>
    <row r="35" spans="1:15" x14ac:dyDescent="0.25">
      <c r="A35" s="1">
        <v>34</v>
      </c>
      <c r="B35" s="1" t="s">
        <v>1156</v>
      </c>
      <c r="D35" s="1" t="s">
        <v>600</v>
      </c>
      <c r="F35" s="1" t="s">
        <v>43</v>
      </c>
      <c r="H35" s="1" t="s">
        <v>1130</v>
      </c>
      <c r="J35" s="107">
        <v>9.0173611111111107E-2</v>
      </c>
      <c r="L35" s="1">
        <v>25</v>
      </c>
      <c r="O35" s="1">
        <v>2</v>
      </c>
    </row>
    <row r="36" spans="1:15" x14ac:dyDescent="0.25">
      <c r="A36" s="1">
        <v>35</v>
      </c>
      <c r="B36" s="1" t="s">
        <v>1157</v>
      </c>
      <c r="D36" s="1" t="s">
        <v>1108</v>
      </c>
      <c r="F36" s="1" t="s">
        <v>43</v>
      </c>
      <c r="H36" s="1" t="s">
        <v>1158</v>
      </c>
      <c r="J36" s="107">
        <v>9.179398148148149E-2</v>
      </c>
      <c r="L36" s="1">
        <v>26</v>
      </c>
      <c r="O36" s="1">
        <v>1</v>
      </c>
    </row>
    <row r="37" spans="1:15" x14ac:dyDescent="0.25">
      <c r="A37" s="1">
        <v>36</v>
      </c>
      <c r="B37" s="1" t="s">
        <v>1159</v>
      </c>
      <c r="D37" s="1" t="s">
        <v>551</v>
      </c>
      <c r="F37" s="1" t="s">
        <v>43</v>
      </c>
      <c r="H37" s="1" t="s">
        <v>1125</v>
      </c>
      <c r="J37" s="107">
        <v>9.1840277777777771E-2</v>
      </c>
      <c r="L37" s="1">
        <v>27</v>
      </c>
      <c r="O37" s="1">
        <v>7</v>
      </c>
    </row>
    <row r="38" spans="1:15" x14ac:dyDescent="0.25">
      <c r="A38" s="1">
        <v>37</v>
      </c>
      <c r="B38" s="1" t="s">
        <v>1160</v>
      </c>
      <c r="D38" s="1" t="s">
        <v>600</v>
      </c>
      <c r="F38" s="1" t="s">
        <v>43</v>
      </c>
      <c r="H38" s="1" t="s">
        <v>1136</v>
      </c>
      <c r="J38" s="107">
        <v>9.5972222222222223E-2</v>
      </c>
      <c r="L38" s="1">
        <v>28</v>
      </c>
      <c r="O38" s="1">
        <v>3</v>
      </c>
    </row>
    <row r="39" spans="1:15" x14ac:dyDescent="0.25">
      <c r="A39" s="1">
        <v>38</v>
      </c>
      <c r="B39" s="1" t="s">
        <v>1161</v>
      </c>
      <c r="E39" s="1" t="s">
        <v>43</v>
      </c>
      <c r="H39" s="1" t="s">
        <v>1130</v>
      </c>
      <c r="K39" s="107">
        <v>9.6122685185185186E-2</v>
      </c>
    </row>
  </sheetData>
  <pageMargins left="0.7" right="0.7" top="0.75" bottom="0.75" header="0.3" footer="0.3"/>
  <pageSetup paperSize="9" orientation="portrait" horizontalDpi="30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1"/>
  <sheetViews>
    <sheetView workbookViewId="0">
      <selection activeCell="C7" sqref="C7"/>
    </sheetView>
  </sheetViews>
  <sheetFormatPr defaultRowHeight="15" x14ac:dyDescent="0.25"/>
  <sheetData>
    <row r="1" spans="1:1" x14ac:dyDescent="0.25">
      <c r="A1" s="155" t="s">
        <v>1164</v>
      </c>
    </row>
    <row r="2" spans="1:1" x14ac:dyDescent="0.25">
      <c r="A2" s="155" t="s">
        <v>1165</v>
      </c>
    </row>
    <row r="3" spans="1:1" x14ac:dyDescent="0.25">
      <c r="A3" s="155" t="s">
        <v>1166</v>
      </c>
    </row>
    <row r="4" spans="1:1" x14ac:dyDescent="0.25">
      <c r="A4" s="155" t="s">
        <v>1167</v>
      </c>
    </row>
    <row r="5" spans="1:1" x14ac:dyDescent="0.25">
      <c r="A5" s="155" t="s">
        <v>1168</v>
      </c>
    </row>
    <row r="6" spans="1:1" x14ac:dyDescent="0.25">
      <c r="A6" s="155" t="s">
        <v>1169</v>
      </c>
    </row>
    <row r="7" spans="1:1" x14ac:dyDescent="0.25">
      <c r="A7" s="155" t="s">
        <v>1170</v>
      </c>
    </row>
    <row r="8" spans="1:1" x14ac:dyDescent="0.25">
      <c r="A8" s="155" t="s">
        <v>1171</v>
      </c>
    </row>
    <row r="9" spans="1:1" x14ac:dyDescent="0.25">
      <c r="A9" s="155" t="s">
        <v>1172</v>
      </c>
    </row>
    <row r="10" spans="1:1" x14ac:dyDescent="0.25">
      <c r="A10" s="155" t="s">
        <v>1173</v>
      </c>
    </row>
    <row r="11" spans="1:1" x14ac:dyDescent="0.25">
      <c r="A11" s="155" t="s">
        <v>1174</v>
      </c>
    </row>
    <row r="12" spans="1:1" x14ac:dyDescent="0.25">
      <c r="A12" s="155" t="s">
        <v>1175</v>
      </c>
    </row>
    <row r="13" spans="1:1" x14ac:dyDescent="0.25">
      <c r="A13" s="155" t="s">
        <v>1176</v>
      </c>
    </row>
    <row r="14" spans="1:1" x14ac:dyDescent="0.25">
      <c r="A14" s="155" t="s">
        <v>1177</v>
      </c>
    </row>
    <row r="15" spans="1:1" x14ac:dyDescent="0.25">
      <c r="A15" s="155" t="s">
        <v>1178</v>
      </c>
    </row>
    <row r="16" spans="1:1" x14ac:dyDescent="0.25">
      <c r="A16" s="155" t="s">
        <v>1179</v>
      </c>
    </row>
    <row r="17" spans="1:1" x14ac:dyDescent="0.25">
      <c r="A17" s="155" t="s">
        <v>1180</v>
      </c>
    </row>
    <row r="18" spans="1:1" x14ac:dyDescent="0.25">
      <c r="A18" s="155" t="s">
        <v>1181</v>
      </c>
    </row>
    <row r="19" spans="1:1" x14ac:dyDescent="0.25">
      <c r="A19" s="155" t="s">
        <v>1182</v>
      </c>
    </row>
    <row r="20" spans="1:1" x14ac:dyDescent="0.25">
      <c r="A20" s="155" t="s">
        <v>1183</v>
      </c>
    </row>
    <row r="21" spans="1:1" x14ac:dyDescent="0.25">
      <c r="A21" s="155" t="s">
        <v>1184</v>
      </c>
    </row>
    <row r="22" spans="1:1" x14ac:dyDescent="0.25">
      <c r="A22" s="155" t="s">
        <v>1185</v>
      </c>
    </row>
    <row r="23" spans="1:1" x14ac:dyDescent="0.25">
      <c r="A23" s="155" t="s">
        <v>1186</v>
      </c>
    </row>
    <row r="24" spans="1:1" x14ac:dyDescent="0.25">
      <c r="A24" s="155" t="s">
        <v>1187</v>
      </c>
    </row>
    <row r="25" spans="1:1" x14ac:dyDescent="0.25">
      <c r="A25" s="155" t="s">
        <v>1188</v>
      </c>
    </row>
    <row r="26" spans="1:1" x14ac:dyDescent="0.25">
      <c r="A26" s="155" t="s">
        <v>1189</v>
      </c>
    </row>
    <row r="27" spans="1:1" x14ac:dyDescent="0.25">
      <c r="A27" s="155" t="s">
        <v>1190</v>
      </c>
    </row>
    <row r="28" spans="1:1" x14ac:dyDescent="0.25">
      <c r="A28" s="155" t="s">
        <v>1191</v>
      </c>
    </row>
    <row r="29" spans="1:1" x14ac:dyDescent="0.25">
      <c r="A29" s="155" t="s">
        <v>1192</v>
      </c>
    </row>
    <row r="30" spans="1:1" x14ac:dyDescent="0.25">
      <c r="A30" s="155" t="s">
        <v>1193</v>
      </c>
    </row>
    <row r="31" spans="1:1" x14ac:dyDescent="0.25">
      <c r="A31" s="155" t="s">
        <v>1194</v>
      </c>
    </row>
    <row r="32" spans="1:1" x14ac:dyDescent="0.25">
      <c r="A32" s="155" t="s">
        <v>1195</v>
      </c>
    </row>
    <row r="33" spans="1:1" x14ac:dyDescent="0.25">
      <c r="A33" s="155" t="s">
        <v>1196</v>
      </c>
    </row>
    <row r="34" spans="1:1" x14ac:dyDescent="0.25">
      <c r="A34" s="155" t="s">
        <v>1197</v>
      </c>
    </row>
    <row r="35" spans="1:1" x14ac:dyDescent="0.25">
      <c r="A35" s="155" t="s">
        <v>1198</v>
      </c>
    </row>
    <row r="36" spans="1:1" x14ac:dyDescent="0.25">
      <c r="A36" s="155" t="s">
        <v>1199</v>
      </c>
    </row>
    <row r="37" spans="1:1" x14ac:dyDescent="0.25">
      <c r="A37" s="155" t="s">
        <v>1200</v>
      </c>
    </row>
    <row r="38" spans="1:1" x14ac:dyDescent="0.25">
      <c r="A38" s="155" t="s">
        <v>1201</v>
      </c>
    </row>
    <row r="39" spans="1:1" x14ac:dyDescent="0.25">
      <c r="A39" s="155" t="s">
        <v>1202</v>
      </c>
    </row>
    <row r="40" spans="1:1" x14ac:dyDescent="0.25">
      <c r="A40" s="155" t="s">
        <v>1203</v>
      </c>
    </row>
    <row r="41" spans="1:1" x14ac:dyDescent="0.25">
      <c r="A41" s="155" t="s">
        <v>1204</v>
      </c>
    </row>
    <row r="42" spans="1:1" x14ac:dyDescent="0.25">
      <c r="A42" s="155" t="s">
        <v>1205</v>
      </c>
    </row>
    <row r="43" spans="1:1" x14ac:dyDescent="0.25">
      <c r="A43" s="155" t="s">
        <v>1206</v>
      </c>
    </row>
    <row r="44" spans="1:1" x14ac:dyDescent="0.25">
      <c r="A44" s="155" t="s">
        <v>1207</v>
      </c>
    </row>
    <row r="45" spans="1:1" x14ac:dyDescent="0.25">
      <c r="A45" s="155" t="s">
        <v>1208</v>
      </c>
    </row>
    <row r="46" spans="1:1" x14ac:dyDescent="0.25">
      <c r="A46" s="155" t="s">
        <v>1209</v>
      </c>
    </row>
    <row r="47" spans="1:1" x14ac:dyDescent="0.25">
      <c r="A47" s="155" t="s">
        <v>1210</v>
      </c>
    </row>
    <row r="48" spans="1:1" x14ac:dyDescent="0.25">
      <c r="A48" s="155" t="s">
        <v>1211</v>
      </c>
    </row>
    <row r="49" spans="1:1" x14ac:dyDescent="0.25">
      <c r="A49" s="155" t="s">
        <v>1212</v>
      </c>
    </row>
    <row r="50" spans="1:1" x14ac:dyDescent="0.25">
      <c r="A50" s="155" t="s">
        <v>1213</v>
      </c>
    </row>
    <row r="51" spans="1:1" x14ac:dyDescent="0.25">
      <c r="A51" s="155" t="s">
        <v>1214</v>
      </c>
    </row>
    <row r="52" spans="1:1" x14ac:dyDescent="0.25">
      <c r="A52" s="155" t="s">
        <v>1215</v>
      </c>
    </row>
    <row r="53" spans="1:1" x14ac:dyDescent="0.25">
      <c r="A53" s="155" t="s">
        <v>1216</v>
      </c>
    </row>
    <row r="54" spans="1:1" x14ac:dyDescent="0.25">
      <c r="A54" s="155" t="s">
        <v>1217</v>
      </c>
    </row>
    <row r="55" spans="1:1" x14ac:dyDescent="0.25">
      <c r="A55" s="155" t="s">
        <v>1218</v>
      </c>
    </row>
    <row r="56" spans="1:1" x14ac:dyDescent="0.25">
      <c r="A56" s="155" t="s">
        <v>1219</v>
      </c>
    </row>
    <row r="57" spans="1:1" x14ac:dyDescent="0.25">
      <c r="A57" s="155" t="s">
        <v>1220</v>
      </c>
    </row>
    <row r="58" spans="1:1" x14ac:dyDescent="0.25">
      <c r="A58" s="155" t="s">
        <v>1221</v>
      </c>
    </row>
    <row r="59" spans="1:1" x14ac:dyDescent="0.25">
      <c r="A59" s="155" t="s">
        <v>1222</v>
      </c>
    </row>
    <row r="60" spans="1:1" x14ac:dyDescent="0.25">
      <c r="A60" s="155" t="s">
        <v>1223</v>
      </c>
    </row>
    <row r="61" spans="1:1" x14ac:dyDescent="0.25">
      <c r="A61" s="155" t="s">
        <v>1224</v>
      </c>
    </row>
    <row r="62" spans="1:1" x14ac:dyDescent="0.25">
      <c r="A62" s="155" t="s">
        <v>1225</v>
      </c>
    </row>
    <row r="63" spans="1:1" x14ac:dyDescent="0.25">
      <c r="A63" s="155" t="s">
        <v>1226</v>
      </c>
    </row>
    <row r="64" spans="1:1" x14ac:dyDescent="0.25">
      <c r="A64" s="155" t="s">
        <v>1227</v>
      </c>
    </row>
    <row r="65" spans="1:1" x14ac:dyDescent="0.25">
      <c r="A65" s="155" t="s">
        <v>1228</v>
      </c>
    </row>
    <row r="66" spans="1:1" x14ac:dyDescent="0.25">
      <c r="A66" s="155" t="s">
        <v>1229</v>
      </c>
    </row>
    <row r="67" spans="1:1" x14ac:dyDescent="0.25">
      <c r="A67" s="155" t="s">
        <v>1230</v>
      </c>
    </row>
    <row r="68" spans="1:1" x14ac:dyDescent="0.25">
      <c r="A68" s="155" t="s">
        <v>1231</v>
      </c>
    </row>
    <row r="69" spans="1:1" x14ac:dyDescent="0.25">
      <c r="A69" s="155" t="s">
        <v>1232</v>
      </c>
    </row>
    <row r="70" spans="1:1" x14ac:dyDescent="0.25">
      <c r="A70" s="155" t="s">
        <v>1233</v>
      </c>
    </row>
    <row r="71" spans="1:1" x14ac:dyDescent="0.25">
      <c r="A71" s="155" t="s">
        <v>1234</v>
      </c>
    </row>
    <row r="72" spans="1:1" x14ac:dyDescent="0.25">
      <c r="A72" s="155" t="s">
        <v>1235</v>
      </c>
    </row>
    <row r="73" spans="1:1" x14ac:dyDescent="0.25">
      <c r="A73" s="155" t="s">
        <v>1236</v>
      </c>
    </row>
    <row r="74" spans="1:1" x14ac:dyDescent="0.25">
      <c r="A74" s="155" t="s">
        <v>1237</v>
      </c>
    </row>
    <row r="75" spans="1:1" x14ac:dyDescent="0.25">
      <c r="A75" s="155" t="s">
        <v>1238</v>
      </c>
    </row>
    <row r="76" spans="1:1" x14ac:dyDescent="0.25">
      <c r="A76" s="155" t="s">
        <v>1239</v>
      </c>
    </row>
    <row r="77" spans="1:1" x14ac:dyDescent="0.25">
      <c r="A77" s="155" t="s">
        <v>1240</v>
      </c>
    </row>
    <row r="78" spans="1:1" x14ac:dyDescent="0.25">
      <c r="A78" s="155" t="s">
        <v>1241</v>
      </c>
    </row>
    <row r="79" spans="1:1" x14ac:dyDescent="0.25">
      <c r="A79" s="155" t="s">
        <v>1242</v>
      </c>
    </row>
    <row r="80" spans="1:1" x14ac:dyDescent="0.25">
      <c r="A80" s="155" t="s">
        <v>1243</v>
      </c>
    </row>
    <row r="81" spans="1:1" x14ac:dyDescent="0.25">
      <c r="A81" s="155" t="s">
        <v>1244</v>
      </c>
    </row>
    <row r="82" spans="1:1" x14ac:dyDescent="0.25">
      <c r="A82" s="155" t="s">
        <v>1245</v>
      </c>
    </row>
    <row r="83" spans="1:1" x14ac:dyDescent="0.25">
      <c r="A83" s="155" t="s">
        <v>1246</v>
      </c>
    </row>
    <row r="84" spans="1:1" x14ac:dyDescent="0.25">
      <c r="A84" s="155" t="s">
        <v>1247</v>
      </c>
    </row>
    <row r="85" spans="1:1" x14ac:dyDescent="0.25">
      <c r="A85" s="155" t="s">
        <v>1248</v>
      </c>
    </row>
    <row r="86" spans="1:1" x14ac:dyDescent="0.25">
      <c r="A86" s="155" t="s">
        <v>1249</v>
      </c>
    </row>
    <row r="87" spans="1:1" x14ac:dyDescent="0.25">
      <c r="A87" s="155" t="s">
        <v>1250</v>
      </c>
    </row>
    <row r="88" spans="1:1" x14ac:dyDescent="0.25">
      <c r="A88" s="155" t="s">
        <v>1251</v>
      </c>
    </row>
    <row r="89" spans="1:1" x14ac:dyDescent="0.25">
      <c r="A89" s="155" t="s">
        <v>1252</v>
      </c>
    </row>
    <row r="90" spans="1:1" x14ac:dyDescent="0.25">
      <c r="A90" s="155" t="s">
        <v>1253</v>
      </c>
    </row>
    <row r="91" spans="1:1" x14ac:dyDescent="0.25">
      <c r="A91" s="155" t="s">
        <v>1254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workbookViewId="0">
      <selection activeCell="N5" sqref="N5"/>
    </sheetView>
  </sheetViews>
  <sheetFormatPr defaultRowHeight="15" x14ac:dyDescent="0.25"/>
  <cols>
    <col min="1" max="1" width="30.85546875" style="1" customWidth="1"/>
    <col min="2" max="2" width="11.85546875" style="1" customWidth="1"/>
    <col min="3" max="12" width="9.140625" style="1"/>
    <col min="13" max="13" width="0" style="1" hidden="1" customWidth="1"/>
    <col min="14" max="16384" width="9.140625" style="1"/>
  </cols>
  <sheetData>
    <row r="1" spans="1:15" ht="15.75" customHeight="1" x14ac:dyDescent="0.25">
      <c r="A1" s="139" t="s">
        <v>4</v>
      </c>
      <c r="B1" s="140" t="s">
        <v>12</v>
      </c>
      <c r="C1" s="138" t="s">
        <v>0</v>
      </c>
      <c r="D1" s="138" t="s">
        <v>6</v>
      </c>
      <c r="E1" s="138" t="s">
        <v>7</v>
      </c>
      <c r="F1" s="138" t="s">
        <v>8</v>
      </c>
      <c r="G1" s="138" t="s">
        <v>721</v>
      </c>
      <c r="H1" s="138" t="s">
        <v>9</v>
      </c>
      <c r="I1" s="141" t="s">
        <v>10</v>
      </c>
      <c r="J1" s="141" t="s">
        <v>11</v>
      </c>
      <c r="K1" s="138" t="s">
        <v>1163</v>
      </c>
      <c r="L1" s="138" t="s">
        <v>13</v>
      </c>
      <c r="M1" s="138" t="s">
        <v>1</v>
      </c>
      <c r="N1" s="138" t="s">
        <v>1</v>
      </c>
    </row>
    <row r="2" spans="1:15" ht="88.5" customHeight="1" x14ac:dyDescent="0.25">
      <c r="A2" s="139"/>
      <c r="B2" s="140"/>
      <c r="C2" s="138"/>
      <c r="D2" s="138"/>
      <c r="E2" s="138"/>
      <c r="F2" s="138"/>
      <c r="G2" s="138"/>
      <c r="H2" s="138"/>
      <c r="I2" s="141"/>
      <c r="J2" s="141"/>
      <c r="K2" s="138"/>
      <c r="L2" s="138"/>
      <c r="M2" s="138"/>
      <c r="N2" s="138"/>
    </row>
    <row r="3" spans="1:15" x14ac:dyDescent="0.25">
      <c r="A3" s="110" t="s">
        <v>384</v>
      </c>
      <c r="B3" s="109">
        <f>SUM(LARGE((I3,C3,D3,E3,F3,G3,H3,J3, K3),{1,2,3,4,5}))</f>
        <v>495</v>
      </c>
      <c r="C3" s="109">
        <v>0</v>
      </c>
      <c r="D3" s="109">
        <v>97</v>
      </c>
      <c r="E3" s="109">
        <v>0</v>
      </c>
      <c r="F3" s="109">
        <v>100</v>
      </c>
      <c r="G3" s="109">
        <v>99</v>
      </c>
      <c r="H3" s="109">
        <v>97</v>
      </c>
      <c r="I3" s="109">
        <v>100</v>
      </c>
      <c r="J3" s="109">
        <v>0</v>
      </c>
      <c r="K3" s="109">
        <v>99</v>
      </c>
      <c r="L3" s="109">
        <f>SUM(C3:K3)</f>
        <v>592</v>
      </c>
      <c r="M3" s="109">
        <f>COUNT(C3:K3)</f>
        <v>9</v>
      </c>
      <c r="N3" s="109">
        <v>6</v>
      </c>
    </row>
    <row r="4" spans="1:15" x14ac:dyDescent="0.25">
      <c r="A4" s="110" t="s">
        <v>14</v>
      </c>
      <c r="B4" s="109">
        <f>SUM(LARGE((I4,C4,D4,E4,F4,G4,H4,J4, K4),{1,2,3,4,5}))</f>
        <v>495</v>
      </c>
      <c r="C4" s="109">
        <v>99</v>
      </c>
      <c r="D4" s="109">
        <v>98</v>
      </c>
      <c r="E4" s="109">
        <v>0</v>
      </c>
      <c r="F4" s="109">
        <v>100</v>
      </c>
      <c r="G4" s="109">
        <v>0</v>
      </c>
      <c r="H4" s="109">
        <v>98</v>
      </c>
      <c r="I4" s="109">
        <v>0</v>
      </c>
      <c r="J4" s="109">
        <v>0</v>
      </c>
      <c r="K4" s="109">
        <v>100</v>
      </c>
      <c r="L4" s="109">
        <f>SUM(C4:K4)</f>
        <v>495</v>
      </c>
      <c r="M4" s="109">
        <f>COUNT(C4:K4)</f>
        <v>9</v>
      </c>
      <c r="N4" s="109">
        <v>5</v>
      </c>
    </row>
    <row r="5" spans="1:15" x14ac:dyDescent="0.25">
      <c r="A5" s="110" t="s">
        <v>18</v>
      </c>
      <c r="B5" s="109">
        <f>SUM(LARGE((I5,C5,D5,E5,F5,G5,H5,J5, K5),{1,2,3,4,5}))</f>
        <v>300</v>
      </c>
      <c r="C5" s="109">
        <v>100</v>
      </c>
      <c r="D5" s="109">
        <v>100</v>
      </c>
      <c r="E5" s="109">
        <v>0</v>
      </c>
      <c r="F5" s="109">
        <v>0</v>
      </c>
      <c r="G5" s="109">
        <v>0</v>
      </c>
      <c r="H5" s="109">
        <v>100</v>
      </c>
      <c r="I5" s="109">
        <v>0</v>
      </c>
      <c r="J5" s="109">
        <v>0</v>
      </c>
      <c r="K5" s="109">
        <v>0</v>
      </c>
      <c r="L5" s="109">
        <f>SUM(C5:K5)</f>
        <v>300</v>
      </c>
      <c r="M5" s="109">
        <f>COUNT(C5:K5)</f>
        <v>9</v>
      </c>
      <c r="N5" s="109">
        <v>3</v>
      </c>
      <c r="O5" s="108"/>
    </row>
    <row r="6" spans="1:15" x14ac:dyDescent="0.25">
      <c r="A6" s="110" t="s">
        <v>15</v>
      </c>
      <c r="B6" s="109">
        <f>SUM(LARGE((I6,C6,D6,E6,F6,G6,H6,J6, K6),{1,2,3,4,5}))</f>
        <v>293</v>
      </c>
      <c r="C6" s="109">
        <v>98</v>
      </c>
      <c r="D6" s="109">
        <v>0</v>
      </c>
      <c r="E6" s="109">
        <v>100</v>
      </c>
      <c r="F6" s="109">
        <v>0</v>
      </c>
      <c r="G6" s="109">
        <v>0</v>
      </c>
      <c r="H6" s="109">
        <v>95</v>
      </c>
      <c r="I6" s="109">
        <v>0</v>
      </c>
      <c r="J6" s="109">
        <v>0</v>
      </c>
      <c r="K6" s="109">
        <v>0</v>
      </c>
      <c r="L6" s="109">
        <f>SUM(C6:K6)</f>
        <v>293</v>
      </c>
      <c r="M6" s="109">
        <f>COUNT(C6:K6)</f>
        <v>9</v>
      </c>
      <c r="N6" s="109">
        <v>3</v>
      </c>
    </row>
    <row r="7" spans="1:15" x14ac:dyDescent="0.25">
      <c r="A7" s="110" t="s">
        <v>17</v>
      </c>
      <c r="B7" s="109">
        <f>SUM(LARGE((I7,C7,D7,E7,F7,G7,H7,J7, K7),{1,2,3,4,5}))</f>
        <v>292</v>
      </c>
      <c r="C7" s="109">
        <v>97</v>
      </c>
      <c r="D7" s="109">
        <v>99</v>
      </c>
      <c r="E7" s="109">
        <v>0</v>
      </c>
      <c r="F7" s="109">
        <v>0</v>
      </c>
      <c r="G7" s="109">
        <v>0</v>
      </c>
      <c r="H7" s="109">
        <v>96</v>
      </c>
      <c r="I7" s="109">
        <v>0</v>
      </c>
      <c r="J7" s="109">
        <v>0</v>
      </c>
      <c r="K7" s="109">
        <v>0</v>
      </c>
      <c r="L7" s="109">
        <f>SUM(C7:K7)</f>
        <v>292</v>
      </c>
      <c r="M7" s="109">
        <f>COUNT(C7:K7)</f>
        <v>9</v>
      </c>
      <c r="N7" s="109">
        <v>3</v>
      </c>
    </row>
    <row r="8" spans="1:15" x14ac:dyDescent="0.25">
      <c r="A8" s="111" t="s">
        <v>1040</v>
      </c>
      <c r="B8" s="109">
        <f>SUM(LARGE((I8,C8,D8,E8,F8,G8,H8,J8, K8),{1,2,3,4,5}))</f>
        <v>100</v>
      </c>
      <c r="C8" s="109">
        <v>0</v>
      </c>
      <c r="D8" s="109">
        <v>0</v>
      </c>
      <c r="E8" s="109">
        <v>0</v>
      </c>
      <c r="F8" s="109">
        <v>0</v>
      </c>
      <c r="G8" s="109">
        <v>100</v>
      </c>
      <c r="H8" s="109">
        <v>0</v>
      </c>
      <c r="I8" s="109">
        <v>0</v>
      </c>
      <c r="J8" s="109">
        <v>0</v>
      </c>
      <c r="K8" s="109">
        <v>0</v>
      </c>
      <c r="L8" s="109">
        <f>SUM(C8:K8)</f>
        <v>100</v>
      </c>
      <c r="M8" s="109">
        <f>COUNT(C8:K8)</f>
        <v>9</v>
      </c>
      <c r="N8" s="109">
        <v>1</v>
      </c>
    </row>
    <row r="9" spans="1:15" x14ac:dyDescent="0.25">
      <c r="A9" s="111" t="s">
        <v>1051</v>
      </c>
      <c r="B9" s="109">
        <f>SUM(LARGE((I9,C9,D9,E9,F9,G9,H9,J9, K9),{1,2,3,4,5}))</f>
        <v>99</v>
      </c>
      <c r="C9" s="109">
        <v>0</v>
      </c>
      <c r="D9" s="109">
        <v>0</v>
      </c>
      <c r="E9" s="109">
        <v>0</v>
      </c>
      <c r="F9" s="109">
        <v>0</v>
      </c>
      <c r="G9" s="109">
        <v>0</v>
      </c>
      <c r="H9" s="109">
        <v>99</v>
      </c>
      <c r="I9" s="109">
        <v>0</v>
      </c>
      <c r="J9" s="109">
        <v>0</v>
      </c>
      <c r="K9" s="109">
        <v>0</v>
      </c>
      <c r="L9" s="109">
        <f>SUM(C9:K9)</f>
        <v>99</v>
      </c>
      <c r="M9" s="109">
        <f>COUNT(C9:K9)</f>
        <v>9</v>
      </c>
      <c r="N9" s="109">
        <v>1</v>
      </c>
    </row>
    <row r="10" spans="1:15" x14ac:dyDescent="0.25">
      <c r="A10" s="111" t="s">
        <v>1041</v>
      </c>
      <c r="B10" s="109">
        <f>SUM(LARGE((I10,C10,D10,E10,F10,G10,H10,J10, K10),{1,2,3,4,5}))</f>
        <v>98</v>
      </c>
      <c r="C10" s="109">
        <v>0</v>
      </c>
      <c r="D10" s="109">
        <v>0</v>
      </c>
      <c r="E10" s="109">
        <v>0</v>
      </c>
      <c r="F10" s="109">
        <v>0</v>
      </c>
      <c r="G10" s="109">
        <v>98</v>
      </c>
      <c r="H10" s="109">
        <v>0</v>
      </c>
      <c r="I10" s="109">
        <v>0</v>
      </c>
      <c r="J10" s="109">
        <v>0</v>
      </c>
      <c r="K10" s="109">
        <v>0</v>
      </c>
      <c r="L10" s="109">
        <f>SUM(C10:K10)</f>
        <v>98</v>
      </c>
      <c r="M10" s="109">
        <f>COUNT(C10:K10)</f>
        <v>9</v>
      </c>
      <c r="N10" s="109">
        <v>1</v>
      </c>
    </row>
    <row r="11" spans="1:15" x14ac:dyDescent="0.25">
      <c r="A11" s="110" t="s">
        <v>1258</v>
      </c>
      <c r="B11" s="109">
        <f>SUM(LARGE((I11,C11,D11,E11,F11,G11,H11,J11, K11),{1,2,3,4,5}))</f>
        <v>98</v>
      </c>
      <c r="C11" s="109">
        <v>0</v>
      </c>
      <c r="D11" s="109">
        <v>0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  <c r="J11" s="109">
        <v>0</v>
      </c>
      <c r="K11" s="109">
        <v>98</v>
      </c>
      <c r="L11" s="109">
        <f>SUM(C11:K11)</f>
        <v>98</v>
      </c>
      <c r="M11" s="109">
        <f>COUNT(C11:K11)</f>
        <v>9</v>
      </c>
      <c r="N11" s="109">
        <v>1</v>
      </c>
    </row>
    <row r="12" spans="1:15" x14ac:dyDescent="0.25">
      <c r="A12" s="111" t="s">
        <v>1042</v>
      </c>
      <c r="B12" s="109">
        <f>SUM(LARGE((I12,C12,D12,E12,F12,G12,H12,J12, K12),{1,2,3,4,5}))</f>
        <v>97</v>
      </c>
      <c r="C12" s="109">
        <v>0</v>
      </c>
      <c r="D12" s="109">
        <v>0</v>
      </c>
      <c r="E12" s="109">
        <v>0</v>
      </c>
      <c r="F12" s="109">
        <v>0</v>
      </c>
      <c r="G12" s="109">
        <v>97</v>
      </c>
      <c r="H12" s="109">
        <v>0</v>
      </c>
      <c r="I12" s="109">
        <v>0</v>
      </c>
      <c r="J12" s="109">
        <v>0</v>
      </c>
      <c r="K12" s="109">
        <v>0</v>
      </c>
      <c r="L12" s="109">
        <f>SUM(C12:K12)</f>
        <v>97</v>
      </c>
      <c r="M12" s="109">
        <f>COUNT(C12:K12)</f>
        <v>9</v>
      </c>
      <c r="N12" s="109">
        <v>1</v>
      </c>
    </row>
    <row r="13" spans="1:15" x14ac:dyDescent="0.25">
      <c r="A13" s="110" t="s">
        <v>16</v>
      </c>
      <c r="B13" s="109">
        <f>SUM(LARGE((I13,C13,D13,E13,F13,G13,H13,J13, K13),{1,2,3,4,5}))</f>
        <v>96</v>
      </c>
      <c r="C13" s="109">
        <v>96</v>
      </c>
      <c r="D13" s="109">
        <v>0</v>
      </c>
      <c r="E13" s="109">
        <v>0</v>
      </c>
      <c r="F13" s="109">
        <v>0</v>
      </c>
      <c r="G13" s="109">
        <v>0</v>
      </c>
      <c r="H13" s="109">
        <v>0</v>
      </c>
      <c r="I13" s="109">
        <v>0</v>
      </c>
      <c r="J13" s="109">
        <v>0</v>
      </c>
      <c r="K13" s="109">
        <v>0</v>
      </c>
      <c r="L13" s="109">
        <f>SUM(C13:K13)</f>
        <v>96</v>
      </c>
      <c r="M13" s="109">
        <f>COUNT(C13:K13)</f>
        <v>9</v>
      </c>
      <c r="N13" s="109">
        <v>1</v>
      </c>
    </row>
    <row r="14" spans="1:15" x14ac:dyDescent="0.25">
      <c r="A14" s="111" t="s">
        <v>1043</v>
      </c>
      <c r="B14" s="109">
        <f>SUM(LARGE((I14,C14,D14,E14,F14,G14,H14,J14, K14),{1,2,3,4,5}))</f>
        <v>96</v>
      </c>
      <c r="C14" s="109">
        <v>0</v>
      </c>
      <c r="D14" s="109">
        <v>0</v>
      </c>
      <c r="E14" s="109">
        <v>0</v>
      </c>
      <c r="F14" s="109">
        <v>0</v>
      </c>
      <c r="G14" s="109">
        <v>96</v>
      </c>
      <c r="H14" s="109">
        <v>0</v>
      </c>
      <c r="I14" s="109">
        <v>0</v>
      </c>
      <c r="J14" s="109">
        <v>0</v>
      </c>
      <c r="K14" s="109">
        <v>0</v>
      </c>
      <c r="L14" s="109">
        <f>SUM(C14:K14)</f>
        <v>96</v>
      </c>
      <c r="M14" s="109">
        <f>COUNT(C14:K14)</f>
        <v>9</v>
      </c>
      <c r="N14" s="109">
        <v>1</v>
      </c>
    </row>
    <row r="15" spans="1:15" x14ac:dyDescent="0.25">
      <c r="A15" s="111" t="s">
        <v>1044</v>
      </c>
      <c r="B15" s="109">
        <f>SUM(LARGE((I15,C15,D15,E15,F15,G15,H15,J15, K15),{1,2,3,4,5}))</f>
        <v>95</v>
      </c>
      <c r="C15" s="109">
        <v>0</v>
      </c>
      <c r="D15" s="109">
        <v>0</v>
      </c>
      <c r="E15" s="109">
        <v>0</v>
      </c>
      <c r="F15" s="109">
        <v>0</v>
      </c>
      <c r="G15" s="109">
        <v>95</v>
      </c>
      <c r="H15" s="109">
        <v>0</v>
      </c>
      <c r="I15" s="109">
        <v>0</v>
      </c>
      <c r="J15" s="109">
        <v>0</v>
      </c>
      <c r="K15" s="109">
        <v>0</v>
      </c>
      <c r="L15" s="109">
        <f>SUM(C15:K15)</f>
        <v>95</v>
      </c>
      <c r="M15" s="109">
        <f>COUNT(C15:K15)</f>
        <v>9</v>
      </c>
      <c r="N15" s="109">
        <v>1</v>
      </c>
    </row>
    <row r="16" spans="1:15" x14ac:dyDescent="0.25">
      <c r="A16" s="55" t="s">
        <v>1045</v>
      </c>
      <c r="B16" s="109">
        <f>SUM(LARGE((I16,C16,D16,E16,F16,G16,H16,J16, K16),{1,2,3,4,5}))</f>
        <v>94</v>
      </c>
      <c r="C16" s="109">
        <v>0</v>
      </c>
      <c r="D16" s="109">
        <v>0</v>
      </c>
      <c r="E16" s="109">
        <v>0</v>
      </c>
      <c r="F16" s="109">
        <v>0</v>
      </c>
      <c r="G16" s="109">
        <v>94</v>
      </c>
      <c r="H16" s="109">
        <v>0</v>
      </c>
      <c r="I16" s="109">
        <v>0</v>
      </c>
      <c r="J16" s="109">
        <v>0</v>
      </c>
      <c r="K16" s="109">
        <v>0</v>
      </c>
      <c r="L16" s="109">
        <f>SUM(C16:K16)</f>
        <v>94</v>
      </c>
      <c r="M16" s="109">
        <f>COUNT(C16:K16)</f>
        <v>9</v>
      </c>
      <c r="N16" s="109">
        <v>1</v>
      </c>
    </row>
    <row r="17" spans="1:14" x14ac:dyDescent="0.25">
      <c r="A17" s="154" t="s">
        <v>1052</v>
      </c>
      <c r="B17" s="109">
        <f>SUM(LARGE((I17,C17,D17,E17,F17,G17,H17,J17, K17),{1,2,3,4,5}))</f>
        <v>94</v>
      </c>
      <c r="C17" s="109">
        <v>0</v>
      </c>
      <c r="D17" s="109">
        <v>0</v>
      </c>
      <c r="E17" s="109">
        <v>0</v>
      </c>
      <c r="F17" s="109">
        <v>0</v>
      </c>
      <c r="G17" s="109">
        <v>0</v>
      </c>
      <c r="H17" s="109">
        <v>94</v>
      </c>
      <c r="I17" s="109">
        <v>0</v>
      </c>
      <c r="J17" s="109">
        <v>0</v>
      </c>
      <c r="K17" s="109">
        <v>0</v>
      </c>
      <c r="L17" s="109">
        <f>SUM(C17:K17)</f>
        <v>94</v>
      </c>
      <c r="M17" s="109">
        <f>COUNT(C17:K17)</f>
        <v>9</v>
      </c>
      <c r="N17" s="109">
        <v>1</v>
      </c>
    </row>
    <row r="18" spans="1:14" x14ac:dyDescent="0.25">
      <c r="A18" s="111" t="s">
        <v>1046</v>
      </c>
      <c r="B18" s="109">
        <f>SUM(LARGE((I18,C18,D18,E18,F18,G18,H18,J18, K18),{1,2,3,4,5}))</f>
        <v>93</v>
      </c>
      <c r="C18" s="109">
        <v>0</v>
      </c>
      <c r="D18" s="109">
        <v>0</v>
      </c>
      <c r="E18" s="109">
        <v>0</v>
      </c>
      <c r="F18" s="109">
        <v>0</v>
      </c>
      <c r="G18" s="109">
        <v>93</v>
      </c>
      <c r="H18" s="109">
        <v>0</v>
      </c>
      <c r="I18" s="109">
        <v>0</v>
      </c>
      <c r="J18" s="109">
        <v>0</v>
      </c>
      <c r="K18" s="109">
        <v>0</v>
      </c>
      <c r="L18" s="109">
        <f>SUM(C18:K18)</f>
        <v>93</v>
      </c>
      <c r="M18" s="109">
        <f>COUNT(C18:K18)</f>
        <v>9</v>
      </c>
      <c r="N18" s="109">
        <v>1</v>
      </c>
    </row>
    <row r="19" spans="1:14" x14ac:dyDescent="0.25">
      <c r="A19" s="110"/>
      <c r="B19" s="109">
        <f>SUM(LARGE((I19,C19,D19,E19,F19,G19,H19,J19, K19),{1,2,3,4,5}))</f>
        <v>0</v>
      </c>
      <c r="C19" s="109">
        <v>0</v>
      </c>
      <c r="D19" s="109">
        <v>0</v>
      </c>
      <c r="E19" s="109">
        <v>0</v>
      </c>
      <c r="F19" s="109">
        <v>0</v>
      </c>
      <c r="G19" s="109">
        <v>0</v>
      </c>
      <c r="H19" s="109">
        <v>0</v>
      </c>
      <c r="I19" s="109">
        <v>0</v>
      </c>
      <c r="J19" s="109">
        <v>0</v>
      </c>
      <c r="K19" s="109">
        <v>0</v>
      </c>
      <c r="L19" s="109">
        <f>SUM(C19:K19)</f>
        <v>0</v>
      </c>
      <c r="M19" s="109">
        <f>COUNT(C19:K19)</f>
        <v>9</v>
      </c>
      <c r="N19" s="109">
        <v>0</v>
      </c>
    </row>
    <row r="20" spans="1:14" x14ac:dyDescent="0.25">
      <c r="A20" s="110"/>
      <c r="B20" s="109">
        <f>SUM(LARGE((I20,C20,D20,E20,F20,G20,H20,J20, K20),{1,2,3,4,5}))</f>
        <v>0</v>
      </c>
      <c r="C20" s="109">
        <v>0</v>
      </c>
      <c r="D20" s="109">
        <v>0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  <c r="J20" s="109">
        <v>0</v>
      </c>
      <c r="K20" s="109">
        <v>0</v>
      </c>
      <c r="L20" s="109">
        <f>SUM(C20:K20)</f>
        <v>0</v>
      </c>
      <c r="M20" s="109">
        <f>COUNT(C20:K20)</f>
        <v>9</v>
      </c>
      <c r="N20" s="109">
        <v>0</v>
      </c>
    </row>
    <row r="21" spans="1:14" x14ac:dyDescent="0.25">
      <c r="A21" s="110"/>
      <c r="B21" s="109">
        <f>SUM(LARGE((I21,C21,D21,E21,F21,G21,H21,J21, K21),{1,2,3,4,5}))</f>
        <v>0</v>
      </c>
      <c r="C21" s="109">
        <v>0</v>
      </c>
      <c r="D21" s="109">
        <v>0</v>
      </c>
      <c r="E21" s="109">
        <v>0</v>
      </c>
      <c r="F21" s="109">
        <v>0</v>
      </c>
      <c r="G21" s="109">
        <v>0</v>
      </c>
      <c r="H21" s="109">
        <v>0</v>
      </c>
      <c r="I21" s="109">
        <v>0</v>
      </c>
      <c r="J21" s="109">
        <v>0</v>
      </c>
      <c r="K21" s="109">
        <v>0</v>
      </c>
      <c r="L21" s="109">
        <f>SUM(C21:K21)</f>
        <v>0</v>
      </c>
      <c r="M21" s="109">
        <f>COUNT(C21:K21)</f>
        <v>9</v>
      </c>
      <c r="N21" s="109">
        <v>0</v>
      </c>
    </row>
    <row r="22" spans="1:14" x14ac:dyDescent="0.25">
      <c r="A22" s="111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</row>
    <row r="25" spans="1:14" x14ac:dyDescent="0.25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</row>
    <row r="26" spans="1:14" x14ac:dyDescent="0.25">
      <c r="A26" s="55"/>
      <c r="B26" s="55"/>
      <c r="C26" s="55"/>
      <c r="D26" s="55"/>
      <c r="E26" s="128"/>
      <c r="F26" s="55"/>
      <c r="G26" s="128"/>
      <c r="H26" s="55"/>
      <c r="I26" s="128"/>
      <c r="J26" s="55"/>
      <c r="K26" s="55"/>
      <c r="L26" s="55"/>
      <c r="M26" s="55"/>
      <c r="N26" s="55"/>
    </row>
    <row r="27" spans="1:14" x14ac:dyDescent="0.25">
      <c r="A27" s="55"/>
      <c r="B27" s="55"/>
      <c r="C27" s="55"/>
      <c r="D27" s="55"/>
      <c r="E27" s="128"/>
      <c r="F27" s="55"/>
      <c r="G27" s="128"/>
      <c r="H27" s="55"/>
      <c r="I27" s="128"/>
      <c r="J27" s="55"/>
      <c r="K27" s="55"/>
      <c r="L27" s="55"/>
      <c r="M27" s="55"/>
      <c r="N27" s="55"/>
    </row>
    <row r="28" spans="1:14" x14ac:dyDescent="0.25">
      <c r="A28" s="55"/>
      <c r="B28" s="55"/>
      <c r="C28" s="55"/>
      <c r="D28" s="55"/>
      <c r="E28" s="128"/>
      <c r="F28" s="55"/>
      <c r="G28" s="128"/>
      <c r="H28" s="55"/>
      <c r="I28" s="128"/>
      <c r="J28" s="55"/>
      <c r="K28" s="55"/>
      <c r="L28" s="55"/>
      <c r="M28" s="55"/>
      <c r="N28" s="55"/>
    </row>
    <row r="29" spans="1:14" x14ac:dyDescent="0.25">
      <c r="A29" s="55"/>
      <c r="B29" s="55"/>
      <c r="C29" s="55"/>
      <c r="D29" s="55"/>
      <c r="E29" s="128"/>
      <c r="F29" s="55"/>
      <c r="G29" s="128"/>
      <c r="H29" s="55"/>
      <c r="I29" s="128"/>
      <c r="J29" s="55"/>
      <c r="K29" s="55"/>
      <c r="L29" s="55"/>
      <c r="M29" s="55"/>
      <c r="N29" s="55"/>
    </row>
    <row r="30" spans="1:14" x14ac:dyDescent="0.25">
      <c r="A30" s="55"/>
      <c r="B30" s="55"/>
      <c r="C30" s="55"/>
      <c r="D30" s="55"/>
      <c r="E30" s="128"/>
      <c r="F30" s="55"/>
      <c r="G30" s="128"/>
      <c r="H30" s="55"/>
      <c r="I30" s="128"/>
      <c r="J30" s="55"/>
      <c r="K30" s="55"/>
      <c r="L30" s="55"/>
      <c r="M30" s="55"/>
      <c r="N30" s="55"/>
    </row>
    <row r="31" spans="1:14" x14ac:dyDescent="0.25">
      <c r="A31" s="55"/>
      <c r="B31" s="55"/>
      <c r="C31" s="55"/>
      <c r="D31" s="55"/>
      <c r="E31" s="128"/>
      <c r="F31" s="55"/>
      <c r="G31" s="128"/>
      <c r="H31" s="55"/>
      <c r="I31" s="128"/>
      <c r="J31" s="55"/>
      <c r="K31" s="55"/>
      <c r="L31" s="55"/>
      <c r="M31" s="55"/>
      <c r="N31" s="55"/>
    </row>
    <row r="32" spans="1:14" x14ac:dyDescent="0.25">
      <c r="E32" s="107"/>
      <c r="G32" s="107"/>
      <c r="I32" s="107"/>
    </row>
  </sheetData>
  <sortState ref="A4:O32">
    <sortCondition descending="1" ref="B3:B32"/>
  </sortState>
  <mergeCells count="14">
    <mergeCell ref="F1:F2"/>
    <mergeCell ref="N1:N2"/>
    <mergeCell ref="A1:A2"/>
    <mergeCell ref="B1:B2"/>
    <mergeCell ref="C1:C2"/>
    <mergeCell ref="D1:D2"/>
    <mergeCell ref="E1:E2"/>
    <mergeCell ref="M1:M2"/>
    <mergeCell ref="G1:G2"/>
    <mergeCell ref="H1:H2"/>
    <mergeCell ref="I1:I2"/>
    <mergeCell ref="J1:J2"/>
    <mergeCell ref="K1:K2"/>
    <mergeCell ref="L1:L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57"/>
  <sheetViews>
    <sheetView workbookViewId="0"/>
  </sheetViews>
  <sheetFormatPr defaultRowHeight="15" x14ac:dyDescent="0.25"/>
  <cols>
    <col min="1" max="1" width="9.5703125" style="1" customWidth="1"/>
    <col min="2" max="2" width="14.85546875" style="1" customWidth="1"/>
    <col min="3" max="3" width="10.28515625" style="1" customWidth="1"/>
    <col min="4" max="4" width="10.42578125" style="1" bestFit="1" customWidth="1"/>
    <col min="5" max="5" width="11.85546875" style="1" bestFit="1" customWidth="1"/>
    <col min="6" max="6" width="24" style="1" bestFit="1" customWidth="1"/>
    <col min="7" max="8" width="10.28515625" style="1" customWidth="1"/>
    <col min="9" max="9" width="5.28515625" style="1" bestFit="1" customWidth="1"/>
    <col min="10" max="10" width="5.28515625" style="1" customWidth="1"/>
    <col min="11" max="16" width="4.85546875" style="1" customWidth="1"/>
    <col min="17" max="17" width="5.28515625" style="1" bestFit="1" customWidth="1"/>
    <col min="18" max="18" width="5.28515625" style="1" customWidth="1"/>
    <col min="19" max="23" width="4.85546875" style="1" customWidth="1"/>
    <col min="24" max="24" width="9.140625" style="1"/>
    <col min="25" max="25" width="10.140625" style="1" bestFit="1" customWidth="1"/>
    <col min="26" max="16384" width="9.140625" style="1"/>
  </cols>
  <sheetData>
    <row r="2" spans="1:25" s="2" customFormat="1" ht="20.100000000000001" customHeight="1" x14ac:dyDescent="0.2">
      <c r="A2" s="143" t="s">
        <v>19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</row>
    <row r="3" spans="1:25" s="5" customFormat="1" ht="18" customHeight="1" x14ac:dyDescent="0.2">
      <c r="A3" s="3" t="s">
        <v>20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 t="s">
        <v>21</v>
      </c>
    </row>
    <row r="4" spans="1:25" s="7" customFormat="1" ht="18" customHeight="1" x14ac:dyDescent="0.2">
      <c r="A4" s="144" t="s">
        <v>22</v>
      </c>
      <c r="B4" s="144"/>
      <c r="C4" s="144"/>
      <c r="D4" s="144"/>
      <c r="E4" s="144"/>
      <c r="F4" s="144"/>
      <c r="G4" s="144"/>
      <c r="H4" s="6"/>
      <c r="I4" s="145" t="s">
        <v>23</v>
      </c>
      <c r="J4" s="145"/>
      <c r="K4" s="145"/>
      <c r="L4" s="145"/>
      <c r="M4" s="145"/>
      <c r="N4" s="145"/>
      <c r="O4" s="145"/>
      <c r="P4" s="145"/>
      <c r="Q4" s="146" t="s">
        <v>24</v>
      </c>
      <c r="R4" s="146"/>
      <c r="S4" s="146"/>
      <c r="T4" s="146"/>
      <c r="U4" s="146"/>
      <c r="V4" s="146"/>
      <c r="W4" s="146"/>
    </row>
    <row r="5" spans="1:25" s="13" customFormat="1" ht="18" customHeight="1" x14ac:dyDescent="0.25">
      <c r="A5" s="6" t="s">
        <v>25</v>
      </c>
      <c r="B5" s="6" t="s">
        <v>26</v>
      </c>
      <c r="C5" s="6" t="s">
        <v>27</v>
      </c>
      <c r="D5" s="144" t="s">
        <v>28</v>
      </c>
      <c r="E5" s="144"/>
      <c r="F5" s="8" t="s">
        <v>29</v>
      </c>
      <c r="G5" s="6" t="s">
        <v>30</v>
      </c>
      <c r="H5" s="6" t="s">
        <v>31</v>
      </c>
      <c r="I5" s="9" t="s">
        <v>32</v>
      </c>
      <c r="J5" s="9" t="s">
        <v>33</v>
      </c>
      <c r="K5" s="10" t="s">
        <v>34</v>
      </c>
      <c r="L5" s="10" t="s">
        <v>35</v>
      </c>
      <c r="M5" s="10" t="s">
        <v>36</v>
      </c>
      <c r="N5" s="10" t="s">
        <v>37</v>
      </c>
      <c r="O5" s="10" t="s">
        <v>38</v>
      </c>
      <c r="P5" s="10" t="s">
        <v>39</v>
      </c>
      <c r="Q5" s="11" t="s">
        <v>32</v>
      </c>
      <c r="R5" s="11" t="s">
        <v>33</v>
      </c>
      <c r="S5" s="12" t="s">
        <v>34</v>
      </c>
      <c r="T5" s="12" t="s">
        <v>35</v>
      </c>
      <c r="U5" s="12" t="s">
        <v>36</v>
      </c>
      <c r="V5" s="12" t="s">
        <v>37</v>
      </c>
      <c r="W5" s="12" t="s">
        <v>38</v>
      </c>
    </row>
    <row r="6" spans="1:25" x14ac:dyDescent="0.25">
      <c r="A6" s="14">
        <v>1</v>
      </c>
      <c r="B6" s="15">
        <v>75</v>
      </c>
      <c r="C6" s="16">
        <v>2.0856481481481479E-2</v>
      </c>
      <c r="D6" s="17" t="s">
        <v>40</v>
      </c>
      <c r="E6" s="17" t="s">
        <v>41</v>
      </c>
      <c r="F6" s="17" t="s">
        <v>42</v>
      </c>
      <c r="G6" s="17" t="s">
        <v>43</v>
      </c>
      <c r="H6" s="18">
        <f t="shared" ref="H6:H69" si="0">(1+($H$134-C6)/C6)*100</f>
        <v>102.33074361820201</v>
      </c>
      <c r="I6" s="17">
        <v>1</v>
      </c>
      <c r="J6" s="19"/>
      <c r="K6" s="20"/>
      <c r="L6" s="20">
        <v>1</v>
      </c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</row>
    <row r="7" spans="1:25" x14ac:dyDescent="0.25">
      <c r="A7" s="14">
        <v>2</v>
      </c>
      <c r="B7" s="15">
        <v>38</v>
      </c>
      <c r="C7" s="16">
        <v>2.1238425925925924E-2</v>
      </c>
      <c r="D7" s="17" t="s">
        <v>44</v>
      </c>
      <c r="E7" s="17" t="s">
        <v>45</v>
      </c>
      <c r="F7" s="17" t="s">
        <v>42</v>
      </c>
      <c r="G7" s="17" t="s">
        <v>43</v>
      </c>
      <c r="H7" s="18">
        <f t="shared" si="0"/>
        <v>100.49046321525886</v>
      </c>
      <c r="I7" s="17">
        <v>2</v>
      </c>
      <c r="J7" s="19"/>
      <c r="K7" s="20"/>
      <c r="L7" s="20">
        <v>2</v>
      </c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</row>
    <row r="8" spans="1:25" x14ac:dyDescent="0.25">
      <c r="A8" s="14">
        <v>3</v>
      </c>
      <c r="B8" s="15">
        <v>19</v>
      </c>
      <c r="C8" s="16">
        <v>2.1458333333333333E-2</v>
      </c>
      <c r="D8" s="17" t="s">
        <v>46</v>
      </c>
      <c r="E8" s="17" t="s">
        <v>47</v>
      </c>
      <c r="F8" s="17" t="s">
        <v>48</v>
      </c>
      <c r="G8" s="17" t="s">
        <v>43</v>
      </c>
      <c r="H8" s="18">
        <f t="shared" si="0"/>
        <v>99.460625674217894</v>
      </c>
      <c r="I8" s="17">
        <v>3</v>
      </c>
      <c r="J8" s="21"/>
      <c r="K8" s="22"/>
      <c r="L8" s="22">
        <v>3</v>
      </c>
      <c r="M8" s="22"/>
      <c r="N8" s="20"/>
      <c r="O8" s="20"/>
      <c r="P8" s="20"/>
      <c r="Q8" s="20"/>
      <c r="R8" s="20"/>
      <c r="S8" s="20"/>
      <c r="T8" s="20"/>
      <c r="U8" s="20"/>
      <c r="V8" s="20"/>
      <c r="W8" s="20"/>
    </row>
    <row r="9" spans="1:25" ht="12.75" customHeight="1" x14ac:dyDescent="0.25">
      <c r="A9" s="14">
        <v>4</v>
      </c>
      <c r="B9" s="15">
        <v>25</v>
      </c>
      <c r="C9" s="16">
        <v>2.1562499999999998E-2</v>
      </c>
      <c r="D9" s="17" t="s">
        <v>49</v>
      </c>
      <c r="E9" s="17" t="s">
        <v>50</v>
      </c>
      <c r="F9" s="17" t="s">
        <v>51</v>
      </c>
      <c r="G9" s="17" t="s">
        <v>52</v>
      </c>
      <c r="H9" s="18">
        <f t="shared" si="0"/>
        <v>98.980139559849704</v>
      </c>
      <c r="I9" s="17">
        <v>4</v>
      </c>
      <c r="J9" s="17"/>
      <c r="K9" s="23"/>
      <c r="L9" s="23"/>
      <c r="M9" s="23"/>
      <c r="N9" s="23">
        <v>1</v>
      </c>
      <c r="O9" s="22"/>
      <c r="P9" s="22"/>
      <c r="Q9" s="22"/>
      <c r="R9" s="22"/>
      <c r="S9" s="22"/>
      <c r="T9" s="22"/>
      <c r="U9" s="22"/>
      <c r="V9" s="22"/>
      <c r="W9" s="22"/>
    </row>
    <row r="10" spans="1:25" ht="12.75" customHeight="1" x14ac:dyDescent="0.25">
      <c r="A10" s="14">
        <v>5</v>
      </c>
      <c r="B10" s="15">
        <v>23</v>
      </c>
      <c r="C10" s="16">
        <v>2.1597222222222223E-2</v>
      </c>
      <c r="D10" s="17" t="s">
        <v>53</v>
      </c>
      <c r="E10" s="17" t="s">
        <v>54</v>
      </c>
      <c r="F10" s="17" t="s">
        <v>55</v>
      </c>
      <c r="G10" s="17" t="s">
        <v>56</v>
      </c>
      <c r="H10" s="18">
        <f t="shared" si="0"/>
        <v>98.821007502679521</v>
      </c>
      <c r="I10" s="17">
        <v>5</v>
      </c>
      <c r="J10" s="17"/>
      <c r="K10" s="23">
        <v>1</v>
      </c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spans="1:25" x14ac:dyDescent="0.25">
      <c r="A11" s="24">
        <v>6</v>
      </c>
      <c r="B11" s="25">
        <v>90</v>
      </c>
      <c r="C11" s="26">
        <v>2.1736111111111112E-2</v>
      </c>
      <c r="D11" s="21" t="s">
        <v>57</v>
      </c>
      <c r="E11" s="21" t="s">
        <v>58</v>
      </c>
      <c r="F11" s="21" t="s">
        <v>42</v>
      </c>
      <c r="G11" s="21" t="s">
        <v>43</v>
      </c>
      <c r="H11" s="27">
        <f t="shared" si="0"/>
        <v>98.189563365282197</v>
      </c>
      <c r="I11" s="21">
        <v>6</v>
      </c>
      <c r="J11" s="21"/>
      <c r="K11" s="22"/>
      <c r="L11" s="22">
        <v>4</v>
      </c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</row>
    <row r="12" spans="1:25" x14ac:dyDescent="0.25">
      <c r="A12" s="24">
        <v>7</v>
      </c>
      <c r="B12" s="25">
        <v>121</v>
      </c>
      <c r="C12" s="26">
        <v>2.1747685185185186E-2</v>
      </c>
      <c r="D12" s="21" t="s">
        <v>59</v>
      </c>
      <c r="E12" s="21" t="s">
        <v>60</v>
      </c>
      <c r="F12" s="21" t="s">
        <v>61</v>
      </c>
      <c r="G12" s="21" t="s">
        <v>43</v>
      </c>
      <c r="H12" s="27">
        <f t="shared" si="0"/>
        <v>98.137307078233093</v>
      </c>
      <c r="I12" s="21">
        <v>7</v>
      </c>
      <c r="J12" s="21"/>
      <c r="K12" s="22"/>
      <c r="L12" s="22">
        <v>5</v>
      </c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</row>
    <row r="13" spans="1:25" ht="12.75" customHeight="1" x14ac:dyDescent="0.25">
      <c r="A13" s="24">
        <v>8</v>
      </c>
      <c r="B13" s="25">
        <v>123</v>
      </c>
      <c r="C13" s="26">
        <v>2.2476851851851855E-2</v>
      </c>
      <c r="D13" s="21" t="s">
        <v>62</v>
      </c>
      <c r="E13" s="21" t="s">
        <v>63</v>
      </c>
      <c r="F13" s="21" t="s">
        <v>64</v>
      </c>
      <c r="G13" s="21" t="s">
        <v>52</v>
      </c>
      <c r="H13" s="27">
        <f t="shared" si="0"/>
        <v>94.953656024716764</v>
      </c>
      <c r="I13" s="21">
        <v>8</v>
      </c>
      <c r="J13" s="21"/>
      <c r="K13" s="22"/>
      <c r="L13" s="22"/>
      <c r="M13" s="22"/>
      <c r="N13" s="22">
        <v>2</v>
      </c>
      <c r="O13" s="22"/>
      <c r="P13" s="22"/>
      <c r="Q13" s="22"/>
      <c r="R13" s="22"/>
      <c r="S13" s="22"/>
      <c r="T13" s="22"/>
      <c r="U13" s="22"/>
      <c r="V13" s="22"/>
      <c r="W13" s="22"/>
    </row>
    <row r="14" spans="1:25" ht="12.75" customHeight="1" x14ac:dyDescent="0.25">
      <c r="A14" s="14">
        <v>9</v>
      </c>
      <c r="B14" s="15">
        <v>50</v>
      </c>
      <c r="C14" s="16">
        <v>2.2731481481481481E-2</v>
      </c>
      <c r="D14" s="17" t="s">
        <v>65</v>
      </c>
      <c r="E14" s="17" t="s">
        <v>66</v>
      </c>
      <c r="F14" s="17" t="s">
        <v>55</v>
      </c>
      <c r="G14" s="17" t="s">
        <v>67</v>
      </c>
      <c r="H14" s="18">
        <f t="shared" si="0"/>
        <v>93.890020366598776</v>
      </c>
      <c r="I14" s="17">
        <v>9</v>
      </c>
      <c r="J14" s="17"/>
      <c r="K14" s="23"/>
      <c r="L14" s="23"/>
      <c r="M14" s="23">
        <v>1</v>
      </c>
      <c r="N14" s="22"/>
      <c r="O14" s="22"/>
      <c r="P14" s="22"/>
      <c r="Q14" s="22"/>
      <c r="R14" s="22"/>
      <c r="S14" s="22"/>
      <c r="T14" s="22"/>
      <c r="U14" s="22"/>
      <c r="V14" s="22"/>
      <c r="W14" s="22"/>
    </row>
    <row r="15" spans="1:25" x14ac:dyDescent="0.25">
      <c r="A15" s="24">
        <v>10</v>
      </c>
      <c r="B15" s="25">
        <v>58</v>
      </c>
      <c r="C15" s="26">
        <v>2.327546296296296E-2</v>
      </c>
      <c r="D15" s="21" t="s">
        <v>68</v>
      </c>
      <c r="E15" s="21" t="s">
        <v>69</v>
      </c>
      <c r="F15" s="21" t="s">
        <v>42</v>
      </c>
      <c r="G15" s="21" t="s">
        <v>43</v>
      </c>
      <c r="H15" s="27">
        <f t="shared" si="0"/>
        <v>91.695673794132276</v>
      </c>
      <c r="I15" s="21">
        <v>10</v>
      </c>
      <c r="J15" s="21"/>
      <c r="K15" s="22"/>
      <c r="L15" s="22">
        <v>6</v>
      </c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</row>
    <row r="16" spans="1:25" x14ac:dyDescent="0.25">
      <c r="A16" s="24">
        <v>11</v>
      </c>
      <c r="B16" s="25">
        <v>94</v>
      </c>
      <c r="C16" s="26">
        <v>2.3506944444444445E-2</v>
      </c>
      <c r="D16" s="21" t="s">
        <v>57</v>
      </c>
      <c r="E16" s="21" t="s">
        <v>70</v>
      </c>
      <c r="F16" s="21" t="s">
        <v>48</v>
      </c>
      <c r="G16" s="21" t="s">
        <v>43</v>
      </c>
      <c r="H16" s="27">
        <f t="shared" si="0"/>
        <v>90.792712949286056</v>
      </c>
      <c r="I16" s="21">
        <v>11</v>
      </c>
      <c r="J16" s="21"/>
      <c r="K16" s="22"/>
      <c r="L16" s="22">
        <v>7</v>
      </c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Y16" s="28"/>
    </row>
    <row r="17" spans="1:25" ht="12.75" customHeight="1" x14ac:dyDescent="0.25">
      <c r="A17" s="24">
        <v>12</v>
      </c>
      <c r="B17" s="25">
        <v>5</v>
      </c>
      <c r="C17" s="26">
        <v>2.3692129629629629E-2</v>
      </c>
      <c r="D17" s="21" t="s">
        <v>71</v>
      </c>
      <c r="E17" s="21" t="s">
        <v>72</v>
      </c>
      <c r="F17" s="21" t="s">
        <v>48</v>
      </c>
      <c r="G17" s="21" t="s">
        <v>67</v>
      </c>
      <c r="H17" s="27">
        <f t="shared" si="0"/>
        <v>90.083048363458701</v>
      </c>
      <c r="I17" s="21">
        <v>12</v>
      </c>
      <c r="J17" s="21"/>
      <c r="K17" s="22"/>
      <c r="L17" s="22"/>
      <c r="M17" s="22">
        <v>2</v>
      </c>
      <c r="N17" s="22"/>
      <c r="O17" s="22"/>
      <c r="P17" s="22"/>
      <c r="Q17" s="22"/>
      <c r="R17" s="22"/>
      <c r="S17" s="22"/>
      <c r="T17" s="22"/>
      <c r="U17" s="22"/>
      <c r="V17" s="22"/>
      <c r="W17" s="22"/>
      <c r="Y17" s="28"/>
    </row>
    <row r="18" spans="1:25" ht="12.75" customHeight="1" x14ac:dyDescent="0.25">
      <c r="A18" s="24">
        <v>13</v>
      </c>
      <c r="B18" s="25">
        <v>27</v>
      </c>
      <c r="C18" s="26">
        <v>2.3703703703703703E-2</v>
      </c>
      <c r="D18" s="21" t="s">
        <v>73</v>
      </c>
      <c r="E18" s="21" t="s">
        <v>74</v>
      </c>
      <c r="F18" s="21" t="s">
        <v>75</v>
      </c>
      <c r="G18" s="21" t="s">
        <v>67</v>
      </c>
      <c r="H18" s="27">
        <f t="shared" si="0"/>
        <v>90.0390625</v>
      </c>
      <c r="I18" s="21">
        <v>13</v>
      </c>
      <c r="J18" s="21"/>
      <c r="K18" s="22"/>
      <c r="L18" s="22"/>
      <c r="M18" s="22">
        <v>3</v>
      </c>
      <c r="N18" s="22"/>
      <c r="O18" s="22"/>
      <c r="P18" s="22"/>
      <c r="Q18" s="22"/>
      <c r="R18" s="22"/>
      <c r="S18" s="22"/>
      <c r="T18" s="22"/>
      <c r="U18" s="22"/>
      <c r="V18" s="22"/>
      <c r="W18" s="22"/>
      <c r="Y18" s="29"/>
    </row>
    <row r="19" spans="1:25" ht="12.75" customHeight="1" x14ac:dyDescent="0.25">
      <c r="A19" s="24">
        <v>14</v>
      </c>
      <c r="B19" s="25">
        <v>70</v>
      </c>
      <c r="C19" s="26">
        <v>2.3738425925925923E-2</v>
      </c>
      <c r="D19" s="21" t="s">
        <v>76</v>
      </c>
      <c r="E19" s="21" t="s">
        <v>77</v>
      </c>
      <c r="F19" s="21" t="s">
        <v>42</v>
      </c>
      <c r="G19" s="21" t="s">
        <v>67</v>
      </c>
      <c r="H19" s="27">
        <f t="shared" si="0"/>
        <v>89.907362262311068</v>
      </c>
      <c r="I19" s="21">
        <v>14</v>
      </c>
      <c r="J19" s="21"/>
      <c r="K19" s="22"/>
      <c r="L19" s="22"/>
      <c r="M19" s="22">
        <v>4</v>
      </c>
      <c r="N19" s="22"/>
      <c r="O19" s="22"/>
      <c r="P19" s="22"/>
      <c r="Q19" s="22"/>
      <c r="R19" s="22"/>
      <c r="S19" s="22"/>
      <c r="T19" s="22"/>
      <c r="U19" s="22"/>
      <c r="V19" s="22"/>
      <c r="W19" s="22"/>
    </row>
    <row r="20" spans="1:25" ht="12.75" customHeight="1" x14ac:dyDescent="0.25">
      <c r="A20" s="24">
        <v>15</v>
      </c>
      <c r="B20" s="25">
        <v>14</v>
      </c>
      <c r="C20" s="26">
        <v>2.3761574074074074E-2</v>
      </c>
      <c r="D20" s="21" t="s">
        <v>78</v>
      </c>
      <c r="E20" s="21" t="s">
        <v>79</v>
      </c>
      <c r="F20" s="21" t="s">
        <v>80</v>
      </c>
      <c r="G20" s="21" t="s">
        <v>67</v>
      </c>
      <c r="H20" s="27">
        <f t="shared" si="0"/>
        <v>89.819775937652196</v>
      </c>
      <c r="I20" s="21">
        <v>15</v>
      </c>
      <c r="J20" s="21"/>
      <c r="K20" s="22"/>
      <c r="L20" s="22"/>
      <c r="M20" s="22">
        <v>5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Y20" s="28"/>
    </row>
    <row r="21" spans="1:25" x14ac:dyDescent="0.25">
      <c r="A21" s="24">
        <v>16</v>
      </c>
      <c r="B21" s="25">
        <v>13</v>
      </c>
      <c r="C21" s="26">
        <v>2.3773148148148151E-2</v>
      </c>
      <c r="D21" s="21" t="s">
        <v>81</v>
      </c>
      <c r="E21" s="21" t="s">
        <v>82</v>
      </c>
      <c r="F21" s="21" t="s">
        <v>48</v>
      </c>
      <c r="G21" s="21" t="s">
        <v>43</v>
      </c>
      <c r="H21" s="27">
        <f t="shared" si="0"/>
        <v>89.77604673807204</v>
      </c>
      <c r="I21" s="21">
        <v>16</v>
      </c>
      <c r="J21" s="21"/>
      <c r="K21" s="22"/>
      <c r="L21" s="22">
        <v>8</v>
      </c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</row>
    <row r="22" spans="1:25" x14ac:dyDescent="0.25">
      <c r="A22" s="24">
        <v>17</v>
      </c>
      <c r="B22" s="25">
        <v>100</v>
      </c>
      <c r="C22" s="26">
        <v>2.3819444444444445E-2</v>
      </c>
      <c r="D22" s="21" t="s">
        <v>40</v>
      </c>
      <c r="E22" s="21" t="s">
        <v>83</v>
      </c>
      <c r="F22" s="21" t="s">
        <v>42</v>
      </c>
      <c r="G22" s="21" t="s">
        <v>43</v>
      </c>
      <c r="H22" s="27">
        <f t="shared" si="0"/>
        <v>89.60155490767734</v>
      </c>
      <c r="I22" s="21">
        <v>17</v>
      </c>
      <c r="J22" s="21"/>
      <c r="K22" s="22"/>
      <c r="L22" s="22">
        <v>9</v>
      </c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</row>
    <row r="23" spans="1:25" ht="12.75" customHeight="1" x14ac:dyDescent="0.25">
      <c r="A23" s="30">
        <v>18</v>
      </c>
      <c r="B23" s="31">
        <v>24</v>
      </c>
      <c r="C23" s="32">
        <v>2.3854166666666666E-2</v>
      </c>
      <c r="D23" s="33" t="s">
        <v>84</v>
      </c>
      <c r="E23" s="33" t="s">
        <v>85</v>
      </c>
      <c r="F23" s="33" t="s">
        <v>61</v>
      </c>
      <c r="G23" s="33" t="s">
        <v>86</v>
      </c>
      <c r="H23" s="34">
        <f t="shared" si="0"/>
        <v>89.471130519165442</v>
      </c>
      <c r="I23" s="33"/>
      <c r="J23" s="33"/>
      <c r="K23" s="35"/>
      <c r="L23" s="35"/>
      <c r="M23" s="35"/>
      <c r="N23" s="35"/>
      <c r="O23" s="35"/>
      <c r="P23" s="35"/>
      <c r="Q23" s="35">
        <v>1</v>
      </c>
      <c r="R23" s="35"/>
      <c r="S23" s="35"/>
      <c r="T23" s="35">
        <v>1</v>
      </c>
      <c r="U23" s="22"/>
      <c r="V23" s="22"/>
      <c r="W23" s="22"/>
    </row>
    <row r="24" spans="1:25" ht="12.75" customHeight="1" x14ac:dyDescent="0.25">
      <c r="A24" s="24">
        <v>19</v>
      </c>
      <c r="B24" s="25">
        <v>10</v>
      </c>
      <c r="C24" s="26">
        <v>2.4328703703703703E-2</v>
      </c>
      <c r="D24" s="21" t="s">
        <v>87</v>
      </c>
      <c r="E24" s="21" t="s">
        <v>79</v>
      </c>
      <c r="F24" s="21" t="s">
        <v>88</v>
      </c>
      <c r="G24" s="21" t="s">
        <v>67</v>
      </c>
      <c r="H24" s="27">
        <f t="shared" si="0"/>
        <v>87.725975261655549</v>
      </c>
      <c r="I24" s="21">
        <v>18</v>
      </c>
      <c r="J24" s="21"/>
      <c r="K24" s="22"/>
      <c r="L24" s="22"/>
      <c r="M24" s="22">
        <v>6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</row>
    <row r="25" spans="1:25" x14ac:dyDescent="0.25">
      <c r="A25" s="24">
        <v>20</v>
      </c>
      <c r="B25" s="25">
        <v>119</v>
      </c>
      <c r="C25" s="26">
        <v>2.4537037037037038E-2</v>
      </c>
      <c r="D25" s="21" t="s">
        <v>89</v>
      </c>
      <c r="E25" s="21" t="s">
        <v>90</v>
      </c>
      <c r="F25" s="21" t="s">
        <v>42</v>
      </c>
      <c r="G25" s="21" t="s">
        <v>43</v>
      </c>
      <c r="H25" s="27">
        <f t="shared" si="0"/>
        <v>86.981132075471692</v>
      </c>
      <c r="I25" s="21">
        <v>19</v>
      </c>
      <c r="J25" s="21"/>
      <c r="K25" s="22"/>
      <c r="L25" s="22">
        <v>10</v>
      </c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</row>
    <row r="26" spans="1:25" ht="12.75" customHeight="1" x14ac:dyDescent="0.25">
      <c r="A26" s="24">
        <v>21</v>
      </c>
      <c r="B26" s="25">
        <v>34</v>
      </c>
      <c r="C26" s="26">
        <v>2.4571759259259262E-2</v>
      </c>
      <c r="D26" s="21" t="s">
        <v>91</v>
      </c>
      <c r="E26" s="21" t="s">
        <v>92</v>
      </c>
      <c r="F26" s="21" t="s">
        <v>93</v>
      </c>
      <c r="G26" s="21" t="s">
        <v>67</v>
      </c>
      <c r="H26" s="27">
        <f t="shared" si="0"/>
        <v>86.858219500706525</v>
      </c>
      <c r="I26" s="21">
        <v>20</v>
      </c>
      <c r="J26" s="21"/>
      <c r="K26" s="22"/>
      <c r="L26" s="22"/>
      <c r="M26" s="22">
        <v>7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</row>
    <row r="27" spans="1:25" ht="12.75" customHeight="1" x14ac:dyDescent="0.25">
      <c r="A27" s="24">
        <v>22</v>
      </c>
      <c r="B27" s="25">
        <v>62</v>
      </c>
      <c r="C27" s="26">
        <v>2.4606481481481479E-2</v>
      </c>
      <c r="D27" s="21" t="s">
        <v>94</v>
      </c>
      <c r="E27" s="21" t="s">
        <v>95</v>
      </c>
      <c r="F27" s="21" t="s">
        <v>96</v>
      </c>
      <c r="G27" s="21" t="s">
        <v>67</v>
      </c>
      <c r="H27" s="27">
        <f t="shared" si="0"/>
        <v>86.73565380997178</v>
      </c>
      <c r="I27" s="21">
        <v>21</v>
      </c>
      <c r="J27" s="21"/>
      <c r="K27" s="22"/>
      <c r="L27" s="22"/>
      <c r="M27" s="22">
        <v>8</v>
      </c>
      <c r="N27" s="22"/>
      <c r="O27" s="22"/>
      <c r="P27" s="22"/>
      <c r="Q27" s="22"/>
      <c r="R27" s="22"/>
      <c r="S27" s="22"/>
      <c r="T27" s="22"/>
      <c r="U27" s="22"/>
      <c r="V27" s="22"/>
      <c r="W27" s="22"/>
    </row>
    <row r="28" spans="1:25" ht="12.75" customHeight="1" x14ac:dyDescent="0.25">
      <c r="A28" s="24">
        <v>23</v>
      </c>
      <c r="B28" s="25">
        <v>87</v>
      </c>
      <c r="C28" s="26">
        <v>2.4756944444444443E-2</v>
      </c>
      <c r="D28" s="21" t="s">
        <v>97</v>
      </c>
      <c r="E28" s="21" t="s">
        <v>98</v>
      </c>
      <c r="F28" s="21" t="s">
        <v>99</v>
      </c>
      <c r="G28" s="21" t="s">
        <v>67</v>
      </c>
      <c r="H28" s="27">
        <f t="shared" si="0"/>
        <v>86.208508648901343</v>
      </c>
      <c r="I28" s="21">
        <v>22</v>
      </c>
      <c r="J28" s="21"/>
      <c r="K28" s="22"/>
      <c r="L28" s="22"/>
      <c r="M28" s="22">
        <v>9</v>
      </c>
      <c r="N28" s="22"/>
      <c r="O28" s="22"/>
      <c r="P28" s="22"/>
      <c r="Q28" s="22"/>
      <c r="R28" s="22"/>
      <c r="S28" s="22"/>
      <c r="T28" s="22"/>
      <c r="U28" s="22"/>
      <c r="V28" s="22"/>
      <c r="W28" s="22"/>
    </row>
    <row r="29" spans="1:25" x14ac:dyDescent="0.25">
      <c r="A29" s="24">
        <v>24</v>
      </c>
      <c r="B29" s="25">
        <v>28</v>
      </c>
      <c r="C29" s="26">
        <v>2.4895833333333336E-2</v>
      </c>
      <c r="D29" s="21" t="s">
        <v>100</v>
      </c>
      <c r="E29" s="21" t="s">
        <v>101</v>
      </c>
      <c r="F29" s="21" t="s">
        <v>42</v>
      </c>
      <c r="G29" s="21" t="s">
        <v>43</v>
      </c>
      <c r="H29" s="27">
        <f t="shared" si="0"/>
        <v>85.727568572756837</v>
      </c>
      <c r="I29" s="21">
        <v>23</v>
      </c>
      <c r="J29" s="21"/>
      <c r="K29" s="22"/>
      <c r="L29" s="22">
        <v>11</v>
      </c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</row>
    <row r="30" spans="1:25" ht="12.75" customHeight="1" x14ac:dyDescent="0.25">
      <c r="A30" s="24">
        <v>25</v>
      </c>
      <c r="B30" s="25">
        <v>6</v>
      </c>
      <c r="C30" s="26">
        <v>2.5011574074074075E-2</v>
      </c>
      <c r="D30" s="21" t="s">
        <v>102</v>
      </c>
      <c r="E30" s="21" t="s">
        <v>103</v>
      </c>
      <c r="F30" s="21" t="s">
        <v>104</v>
      </c>
      <c r="G30" s="21" t="s">
        <v>67</v>
      </c>
      <c r="H30" s="27">
        <f t="shared" si="0"/>
        <v>85.330865340120297</v>
      </c>
      <c r="I30" s="21">
        <v>24</v>
      </c>
      <c r="J30" s="21"/>
      <c r="K30" s="22"/>
      <c r="L30" s="22"/>
      <c r="M30" s="22">
        <v>10</v>
      </c>
      <c r="N30" s="22"/>
      <c r="O30" s="22"/>
      <c r="P30" s="22"/>
      <c r="Q30" s="22"/>
      <c r="R30" s="22"/>
      <c r="S30" s="22"/>
      <c r="T30" s="22"/>
      <c r="U30" s="22"/>
      <c r="V30" s="22"/>
      <c r="W30" s="22"/>
    </row>
    <row r="31" spans="1:25" ht="12.75" customHeight="1" x14ac:dyDescent="0.25">
      <c r="A31" s="24">
        <v>26</v>
      </c>
      <c r="B31" s="25">
        <v>95</v>
      </c>
      <c r="C31" s="26">
        <v>2.5069444444444446E-2</v>
      </c>
      <c r="D31" s="21" t="s">
        <v>105</v>
      </c>
      <c r="E31" s="21" t="s">
        <v>106</v>
      </c>
      <c r="F31" s="21" t="s">
        <v>48</v>
      </c>
      <c r="G31" s="21" t="s">
        <v>67</v>
      </c>
      <c r="H31" s="27">
        <f t="shared" si="0"/>
        <v>85.133887349953824</v>
      </c>
      <c r="I31" s="21">
        <v>25</v>
      </c>
      <c r="J31" s="21"/>
      <c r="K31" s="22"/>
      <c r="L31" s="22"/>
      <c r="M31" s="22">
        <v>11</v>
      </c>
      <c r="N31" s="22"/>
      <c r="O31" s="22"/>
      <c r="P31" s="22"/>
      <c r="Q31" s="22"/>
      <c r="R31" s="22"/>
      <c r="S31" s="22"/>
      <c r="T31" s="22"/>
      <c r="U31" s="22"/>
      <c r="V31" s="22"/>
      <c r="W31" s="22"/>
    </row>
    <row r="32" spans="1:25" ht="12.75" customHeight="1" x14ac:dyDescent="0.25">
      <c r="A32" s="24">
        <v>27</v>
      </c>
      <c r="B32" s="25">
        <v>3</v>
      </c>
      <c r="C32" s="26">
        <v>2.5104166666666664E-2</v>
      </c>
      <c r="D32" s="21" t="s">
        <v>107</v>
      </c>
      <c r="E32" s="21" t="s">
        <v>108</v>
      </c>
      <c r="F32" s="21" t="s">
        <v>109</v>
      </c>
      <c r="G32" s="21" t="s">
        <v>52</v>
      </c>
      <c r="H32" s="27">
        <f t="shared" si="0"/>
        <v>85.016136468418622</v>
      </c>
      <c r="I32" s="21">
        <v>26</v>
      </c>
      <c r="J32" s="21"/>
      <c r="K32" s="22"/>
      <c r="L32" s="22"/>
      <c r="M32" s="22"/>
      <c r="N32" s="22">
        <v>3</v>
      </c>
      <c r="O32" s="22"/>
      <c r="P32" s="22"/>
      <c r="Q32" s="22"/>
      <c r="R32" s="22"/>
      <c r="S32" s="22"/>
      <c r="T32" s="22"/>
      <c r="U32" s="22"/>
      <c r="V32" s="22"/>
      <c r="W32" s="22"/>
    </row>
    <row r="33" spans="1:23" x14ac:dyDescent="0.25">
      <c r="A33" s="24">
        <v>28</v>
      </c>
      <c r="B33" s="25">
        <v>33</v>
      </c>
      <c r="C33" s="26">
        <v>2.5185185185185185E-2</v>
      </c>
      <c r="D33" s="21" t="s">
        <v>102</v>
      </c>
      <c r="E33" s="21" t="s">
        <v>110</v>
      </c>
      <c r="F33" s="21" t="s">
        <v>111</v>
      </c>
      <c r="G33" s="21" t="s">
        <v>43</v>
      </c>
      <c r="H33" s="27">
        <f t="shared" si="0"/>
        <v>84.742647058823522</v>
      </c>
      <c r="I33" s="21">
        <v>27</v>
      </c>
      <c r="J33" s="21"/>
      <c r="K33" s="22"/>
      <c r="L33" s="22">
        <v>12</v>
      </c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</row>
    <row r="34" spans="1:23" ht="12.75" customHeight="1" x14ac:dyDescent="0.25">
      <c r="A34" s="24">
        <v>29</v>
      </c>
      <c r="B34" s="25">
        <v>83</v>
      </c>
      <c r="C34" s="26">
        <v>2.5208333333333333E-2</v>
      </c>
      <c r="D34" s="21" t="s">
        <v>112</v>
      </c>
      <c r="E34" s="21" t="s">
        <v>77</v>
      </c>
      <c r="F34" s="21" t="s">
        <v>96</v>
      </c>
      <c r="G34" s="21" t="s">
        <v>67</v>
      </c>
      <c r="H34" s="27">
        <f t="shared" si="0"/>
        <v>84.664830119375566</v>
      </c>
      <c r="I34" s="21">
        <v>28</v>
      </c>
      <c r="J34" s="21"/>
      <c r="K34" s="22"/>
      <c r="L34" s="22"/>
      <c r="M34" s="22">
        <v>12</v>
      </c>
      <c r="N34" s="22"/>
      <c r="O34" s="22"/>
      <c r="P34" s="22"/>
      <c r="Q34" s="22"/>
      <c r="R34" s="22"/>
      <c r="S34" s="22"/>
      <c r="T34" s="22"/>
      <c r="U34" s="22"/>
      <c r="V34" s="22"/>
      <c r="W34" s="22"/>
    </row>
    <row r="35" spans="1:23" x14ac:dyDescent="0.25">
      <c r="A35" s="24">
        <v>30</v>
      </c>
      <c r="B35" s="25">
        <v>99</v>
      </c>
      <c r="C35" s="26">
        <v>2.5358796296296296E-2</v>
      </c>
      <c r="D35" s="21" t="s">
        <v>49</v>
      </c>
      <c r="E35" s="21" t="s">
        <v>113</v>
      </c>
      <c r="F35" s="21" t="s">
        <v>42</v>
      </c>
      <c r="G35" s="21" t="s">
        <v>43</v>
      </c>
      <c r="H35" s="27">
        <f t="shared" si="0"/>
        <v>84.162482884527606</v>
      </c>
      <c r="I35" s="21">
        <v>29</v>
      </c>
      <c r="J35" s="21"/>
      <c r="K35" s="22"/>
      <c r="L35" s="22">
        <v>13</v>
      </c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</row>
    <row r="36" spans="1:23" ht="12.75" customHeight="1" x14ac:dyDescent="0.25">
      <c r="A36" s="24">
        <v>31</v>
      </c>
      <c r="B36" s="25">
        <v>104</v>
      </c>
      <c r="C36" s="26">
        <v>2.5428240740740741E-2</v>
      </c>
      <c r="D36" s="21" t="s">
        <v>114</v>
      </c>
      <c r="E36" s="21" t="s">
        <v>95</v>
      </c>
      <c r="F36" s="21" t="s">
        <v>48</v>
      </c>
      <c r="G36" s="21" t="s">
        <v>52</v>
      </c>
      <c r="H36" s="27">
        <f t="shared" si="0"/>
        <v>83.932635411925347</v>
      </c>
      <c r="I36" s="21">
        <v>30</v>
      </c>
      <c r="J36" s="21"/>
      <c r="K36" s="22"/>
      <c r="L36" s="22"/>
      <c r="M36" s="22"/>
      <c r="N36" s="22">
        <v>4</v>
      </c>
      <c r="O36" s="22"/>
      <c r="P36" s="22"/>
      <c r="Q36" s="22"/>
      <c r="R36" s="22"/>
      <c r="S36" s="22"/>
      <c r="T36" s="22"/>
      <c r="U36" s="22"/>
      <c r="V36" s="22"/>
      <c r="W36" s="22"/>
    </row>
    <row r="37" spans="1:23" x14ac:dyDescent="0.25">
      <c r="A37" s="24">
        <v>32</v>
      </c>
      <c r="B37" s="25">
        <v>67</v>
      </c>
      <c r="C37" s="26">
        <v>2.5532407407407406E-2</v>
      </c>
      <c r="D37" s="21" t="s">
        <v>49</v>
      </c>
      <c r="E37" s="21" t="s">
        <v>115</v>
      </c>
      <c r="F37" s="21" t="s">
        <v>42</v>
      </c>
      <c r="G37" s="21" t="s">
        <v>43</v>
      </c>
      <c r="H37" s="27">
        <f t="shared" si="0"/>
        <v>83.590208522212137</v>
      </c>
      <c r="I37" s="21">
        <v>31</v>
      </c>
      <c r="J37" s="21"/>
      <c r="K37" s="22"/>
      <c r="L37" s="22">
        <v>14</v>
      </c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</row>
    <row r="38" spans="1:23" ht="12.75" customHeight="1" x14ac:dyDescent="0.25">
      <c r="A38" s="24">
        <v>33</v>
      </c>
      <c r="B38" s="25">
        <v>111</v>
      </c>
      <c r="C38" s="26">
        <v>2.5624999999999998E-2</v>
      </c>
      <c r="D38" s="21" t="s">
        <v>116</v>
      </c>
      <c r="E38" s="21" t="s">
        <v>117</v>
      </c>
      <c r="F38" s="21" t="s">
        <v>51</v>
      </c>
      <c r="G38" s="21" t="s">
        <v>67</v>
      </c>
      <c r="H38" s="27">
        <f t="shared" si="0"/>
        <v>83.288166214995485</v>
      </c>
      <c r="I38" s="21">
        <v>32</v>
      </c>
      <c r="J38" s="21"/>
      <c r="K38" s="22"/>
      <c r="L38" s="22"/>
      <c r="M38" s="22">
        <v>13</v>
      </c>
      <c r="N38" s="22"/>
      <c r="O38" s="22"/>
      <c r="P38" s="22"/>
      <c r="Q38" s="22"/>
      <c r="R38" s="22"/>
      <c r="S38" s="22"/>
      <c r="T38" s="22"/>
      <c r="U38" s="22"/>
      <c r="V38" s="22"/>
      <c r="W38" s="22"/>
    </row>
    <row r="39" spans="1:23" x14ac:dyDescent="0.25">
      <c r="A39" s="24">
        <v>34</v>
      </c>
      <c r="B39" s="25">
        <v>84</v>
      </c>
      <c r="C39" s="26">
        <v>2.5740740740740745E-2</v>
      </c>
      <c r="D39" s="21" t="s">
        <v>118</v>
      </c>
      <c r="E39" s="21" t="s">
        <v>119</v>
      </c>
      <c r="F39" s="21" t="s">
        <v>48</v>
      </c>
      <c r="G39" s="21" t="s">
        <v>43</v>
      </c>
      <c r="H39" s="27">
        <f t="shared" si="0"/>
        <v>82.913669064748177</v>
      </c>
      <c r="I39" s="21">
        <v>33</v>
      </c>
      <c r="J39" s="21"/>
      <c r="K39" s="22"/>
      <c r="L39" s="22">
        <v>15</v>
      </c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</row>
    <row r="40" spans="1:23" x14ac:dyDescent="0.25">
      <c r="A40" s="24">
        <v>35</v>
      </c>
      <c r="B40" s="25">
        <v>106</v>
      </c>
      <c r="C40" s="26">
        <v>2.5775462962962962E-2</v>
      </c>
      <c r="D40" s="21" t="s">
        <v>120</v>
      </c>
      <c r="E40" s="21" t="s">
        <v>121</v>
      </c>
      <c r="F40" s="21" t="s">
        <v>122</v>
      </c>
      <c r="G40" s="21" t="s">
        <v>43</v>
      </c>
      <c r="H40" s="27">
        <f t="shared" si="0"/>
        <v>82.801975752132904</v>
      </c>
      <c r="I40" s="21">
        <v>34</v>
      </c>
      <c r="J40" s="21"/>
      <c r="K40" s="22"/>
      <c r="L40" s="22">
        <v>16</v>
      </c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</row>
    <row r="41" spans="1:23" ht="12.75" customHeight="1" x14ac:dyDescent="0.25">
      <c r="A41" s="24">
        <v>36</v>
      </c>
      <c r="B41" s="25">
        <v>32</v>
      </c>
      <c r="C41" s="26">
        <v>2.6053240740740738E-2</v>
      </c>
      <c r="D41" s="21" t="s">
        <v>123</v>
      </c>
      <c r="E41" s="21" t="s">
        <v>124</v>
      </c>
      <c r="F41" s="21" t="s">
        <v>75</v>
      </c>
      <c r="G41" s="21" t="s">
        <v>67</v>
      </c>
      <c r="H41" s="27">
        <f t="shared" si="0"/>
        <v>81.919147045757441</v>
      </c>
      <c r="I41" s="21">
        <v>35</v>
      </c>
      <c r="J41" s="21"/>
      <c r="K41" s="22"/>
      <c r="L41" s="22"/>
      <c r="M41" s="22">
        <v>14</v>
      </c>
      <c r="N41" s="22"/>
      <c r="O41" s="22"/>
      <c r="P41" s="22"/>
      <c r="Q41" s="22"/>
      <c r="R41" s="22"/>
      <c r="S41" s="22"/>
      <c r="T41" s="22"/>
      <c r="U41" s="22"/>
      <c r="V41" s="22"/>
      <c r="W41" s="22"/>
    </row>
    <row r="42" spans="1:23" x14ac:dyDescent="0.25">
      <c r="A42" s="24">
        <v>37</v>
      </c>
      <c r="B42" s="25">
        <v>53</v>
      </c>
      <c r="C42" s="26">
        <v>2.6064814814814815E-2</v>
      </c>
      <c r="D42" s="21" t="s">
        <v>125</v>
      </c>
      <c r="E42" s="21" t="s">
        <v>126</v>
      </c>
      <c r="F42" s="21" t="s">
        <v>51</v>
      </c>
      <c r="G42" s="21" t="s">
        <v>43</v>
      </c>
      <c r="H42" s="27">
        <f t="shared" si="0"/>
        <v>81.882770870337467</v>
      </c>
      <c r="I42" s="21">
        <v>36</v>
      </c>
      <c r="J42" s="21"/>
      <c r="K42" s="22"/>
      <c r="L42" s="22">
        <v>17</v>
      </c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</row>
    <row r="43" spans="1:23" ht="12.75" customHeight="1" x14ac:dyDescent="0.25">
      <c r="A43" s="14">
        <v>38</v>
      </c>
      <c r="B43" s="15">
        <v>39</v>
      </c>
      <c r="C43" s="16">
        <v>2.6099537037037036E-2</v>
      </c>
      <c r="D43" s="17" t="s">
        <v>53</v>
      </c>
      <c r="E43" s="17" t="s">
        <v>45</v>
      </c>
      <c r="F43" s="17" t="s">
        <v>42</v>
      </c>
      <c r="G43" s="17" t="s">
        <v>127</v>
      </c>
      <c r="H43" s="18">
        <f t="shared" si="0"/>
        <v>81.773835920177376</v>
      </c>
      <c r="I43" s="17">
        <v>37</v>
      </c>
      <c r="J43" s="17"/>
      <c r="K43" s="23"/>
      <c r="L43" s="23"/>
      <c r="M43" s="23"/>
      <c r="N43" s="23"/>
      <c r="O43" s="23">
        <v>1</v>
      </c>
      <c r="P43" s="22"/>
      <c r="Q43" s="22"/>
      <c r="R43" s="22"/>
      <c r="S43" s="22"/>
      <c r="T43" s="22"/>
      <c r="U43" s="22"/>
      <c r="V43" s="22"/>
      <c r="W43" s="22"/>
    </row>
    <row r="44" spans="1:23" ht="12.75" customHeight="1" x14ac:dyDescent="0.25">
      <c r="A44" s="24">
        <v>39</v>
      </c>
      <c r="B44" s="25">
        <v>109</v>
      </c>
      <c r="C44" s="26">
        <v>2.6111111111111113E-2</v>
      </c>
      <c r="D44" s="21" t="s">
        <v>128</v>
      </c>
      <c r="E44" s="21" t="s">
        <v>129</v>
      </c>
      <c r="F44" s="21" t="s">
        <v>55</v>
      </c>
      <c r="G44" s="21" t="s">
        <v>67</v>
      </c>
      <c r="H44" s="27">
        <f t="shared" si="0"/>
        <v>81.737588652482245</v>
      </c>
      <c r="I44" s="21">
        <v>38</v>
      </c>
      <c r="J44" s="21"/>
      <c r="K44" s="22"/>
      <c r="L44" s="22"/>
      <c r="M44" s="22">
        <v>15</v>
      </c>
      <c r="N44" s="22"/>
      <c r="O44" s="22"/>
      <c r="P44" s="22"/>
      <c r="Q44" s="22"/>
      <c r="R44" s="22"/>
      <c r="S44" s="22"/>
      <c r="T44" s="22"/>
      <c r="U44" s="22"/>
      <c r="V44" s="22"/>
      <c r="W44" s="22"/>
    </row>
    <row r="45" spans="1:23" ht="12.75" customHeight="1" x14ac:dyDescent="0.25">
      <c r="A45" s="24">
        <v>40</v>
      </c>
      <c r="B45" s="36">
        <v>69</v>
      </c>
      <c r="C45" s="26">
        <v>2.6365740740740742E-2</v>
      </c>
      <c r="D45" s="37" t="s">
        <v>49</v>
      </c>
      <c r="E45" s="21" t="s">
        <v>130</v>
      </c>
      <c r="F45" s="21" t="s">
        <v>42</v>
      </c>
      <c r="G45" s="21" t="s">
        <v>52</v>
      </c>
      <c r="H45" s="27">
        <f t="shared" si="0"/>
        <v>80.948200175592604</v>
      </c>
      <c r="I45" s="21">
        <v>39</v>
      </c>
      <c r="J45" s="21"/>
      <c r="K45" s="22"/>
      <c r="L45" s="22"/>
      <c r="M45" s="22"/>
      <c r="N45" s="22">
        <v>5</v>
      </c>
      <c r="O45" s="22"/>
      <c r="P45" s="22"/>
      <c r="Q45" s="22"/>
      <c r="R45" s="22"/>
      <c r="S45" s="22"/>
      <c r="T45" s="22"/>
      <c r="U45" s="22"/>
      <c r="V45" s="22"/>
      <c r="W45" s="22"/>
    </row>
    <row r="46" spans="1:23" s="38" customFormat="1" ht="12.75" customHeight="1" x14ac:dyDescent="0.25">
      <c r="A46" s="24">
        <v>41</v>
      </c>
      <c r="B46" s="36">
        <v>86</v>
      </c>
      <c r="C46" s="26">
        <v>2.6446759259259264E-2</v>
      </c>
      <c r="D46" s="37" t="s">
        <v>102</v>
      </c>
      <c r="E46" s="21" t="s">
        <v>131</v>
      </c>
      <c r="F46" s="21" t="s">
        <v>132</v>
      </c>
      <c r="G46" s="21" t="s">
        <v>52</v>
      </c>
      <c r="H46" s="27">
        <f t="shared" si="0"/>
        <v>80.700218818380719</v>
      </c>
      <c r="I46" s="21">
        <v>40</v>
      </c>
      <c r="J46" s="21"/>
      <c r="K46" s="22"/>
      <c r="L46" s="22"/>
      <c r="M46" s="22"/>
      <c r="N46" s="22">
        <v>6</v>
      </c>
      <c r="O46" s="22"/>
      <c r="P46" s="22"/>
      <c r="Q46" s="22"/>
      <c r="R46" s="22"/>
      <c r="S46" s="22"/>
      <c r="T46" s="22"/>
      <c r="U46" s="22"/>
      <c r="V46" s="22"/>
      <c r="W46" s="22"/>
    </row>
    <row r="47" spans="1:23" s="38" customFormat="1" ht="12.75" customHeight="1" x14ac:dyDescent="0.25">
      <c r="A47" s="24">
        <v>42</v>
      </c>
      <c r="B47" s="36">
        <v>26</v>
      </c>
      <c r="C47" s="26">
        <v>2.6550925925925926E-2</v>
      </c>
      <c r="D47" s="37" t="s">
        <v>133</v>
      </c>
      <c r="E47" s="21" t="s">
        <v>134</v>
      </c>
      <c r="F47" s="21" t="s">
        <v>111</v>
      </c>
      <c r="G47" s="21" t="s">
        <v>67</v>
      </c>
      <c r="H47" s="27">
        <f t="shared" si="0"/>
        <v>80.383609415867468</v>
      </c>
      <c r="I47" s="21">
        <v>41</v>
      </c>
      <c r="J47" s="21"/>
      <c r="K47" s="22"/>
      <c r="L47" s="22"/>
      <c r="M47" s="22">
        <v>16</v>
      </c>
      <c r="N47" s="22"/>
      <c r="O47" s="22"/>
      <c r="P47" s="22"/>
      <c r="Q47" s="22"/>
      <c r="R47" s="22"/>
      <c r="S47" s="22"/>
      <c r="T47" s="22"/>
      <c r="U47" s="22"/>
      <c r="V47" s="22"/>
      <c r="W47" s="22"/>
    </row>
    <row r="48" spans="1:23" x14ac:dyDescent="0.25">
      <c r="A48" s="24">
        <v>43</v>
      </c>
      <c r="B48" s="36">
        <v>20</v>
      </c>
      <c r="C48" s="39">
        <v>2.6585648148148146E-2</v>
      </c>
      <c r="D48" s="37" t="s">
        <v>135</v>
      </c>
      <c r="E48" s="21" t="s">
        <v>136</v>
      </c>
      <c r="F48" s="21" t="s">
        <v>137</v>
      </c>
      <c r="G48" s="21" t="s">
        <v>43</v>
      </c>
      <c r="H48" s="27">
        <f t="shared" si="0"/>
        <v>80.278624292555506</v>
      </c>
      <c r="I48" s="21">
        <v>42</v>
      </c>
      <c r="J48" s="21"/>
      <c r="K48" s="22"/>
      <c r="L48" s="22">
        <v>18</v>
      </c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</row>
    <row r="49" spans="1:23" ht="12.75" customHeight="1" x14ac:dyDescent="0.25">
      <c r="A49" s="24">
        <v>44</v>
      </c>
      <c r="B49" s="36">
        <v>7</v>
      </c>
      <c r="C49" s="39">
        <v>2.659722222222222E-2</v>
      </c>
      <c r="D49" s="37" t="s">
        <v>138</v>
      </c>
      <c r="E49" s="21" t="s">
        <v>139</v>
      </c>
      <c r="F49" s="21" t="s">
        <v>140</v>
      </c>
      <c r="G49" s="21" t="s">
        <v>52</v>
      </c>
      <c r="H49" s="27">
        <f t="shared" si="0"/>
        <v>80.243690165361187</v>
      </c>
      <c r="I49" s="21">
        <v>43</v>
      </c>
      <c r="J49" s="21"/>
      <c r="K49" s="22"/>
      <c r="L49" s="22"/>
      <c r="M49" s="22"/>
      <c r="N49" s="22">
        <v>7</v>
      </c>
      <c r="O49" s="22"/>
      <c r="P49" s="22"/>
      <c r="Q49" s="22"/>
      <c r="R49" s="22"/>
      <c r="S49" s="22"/>
      <c r="T49" s="22"/>
      <c r="U49" s="22"/>
      <c r="V49" s="22"/>
      <c r="W49" s="22"/>
    </row>
    <row r="50" spans="1:23" ht="12.75" customHeight="1" x14ac:dyDescent="0.25">
      <c r="A50" s="30">
        <v>45</v>
      </c>
      <c r="B50" s="40">
        <v>43</v>
      </c>
      <c r="C50" s="32">
        <v>2.6655092592592591E-2</v>
      </c>
      <c r="D50" s="41" t="s">
        <v>71</v>
      </c>
      <c r="E50" s="33" t="s">
        <v>141</v>
      </c>
      <c r="F50" s="33" t="s">
        <v>51</v>
      </c>
      <c r="G50" s="33" t="s">
        <v>142</v>
      </c>
      <c r="H50" s="34">
        <f t="shared" si="0"/>
        <v>80.06947459834997</v>
      </c>
      <c r="I50" s="33"/>
      <c r="J50" s="33"/>
      <c r="K50" s="35"/>
      <c r="L50" s="35"/>
      <c r="M50" s="35"/>
      <c r="N50" s="35"/>
      <c r="O50" s="35"/>
      <c r="P50" s="35"/>
      <c r="Q50" s="35">
        <v>2</v>
      </c>
      <c r="R50" s="35"/>
      <c r="S50" s="35"/>
      <c r="T50" s="35"/>
      <c r="U50" s="35">
        <v>1</v>
      </c>
      <c r="V50" s="22"/>
      <c r="W50" s="22"/>
    </row>
    <row r="51" spans="1:23" ht="12.75" customHeight="1" x14ac:dyDescent="0.25">
      <c r="A51" s="24">
        <v>46</v>
      </c>
      <c r="B51" s="36">
        <v>35</v>
      </c>
      <c r="C51" s="39">
        <v>2.6701388888888889E-2</v>
      </c>
      <c r="D51" s="37" t="s">
        <v>128</v>
      </c>
      <c r="E51" s="21" t="s">
        <v>143</v>
      </c>
      <c r="F51" s="21" t="s">
        <v>99</v>
      </c>
      <c r="G51" s="21" t="s">
        <v>52</v>
      </c>
      <c r="H51" s="27">
        <f t="shared" si="0"/>
        <v>79.930645860424789</v>
      </c>
      <c r="I51" s="21">
        <v>44</v>
      </c>
      <c r="J51" s="21"/>
      <c r="K51" s="22"/>
      <c r="L51" s="22"/>
      <c r="M51" s="22"/>
      <c r="N51" s="22">
        <v>8</v>
      </c>
      <c r="O51" s="22"/>
      <c r="P51" s="22"/>
      <c r="Q51" s="22"/>
      <c r="R51" s="22"/>
      <c r="S51" s="22"/>
      <c r="T51" s="22"/>
      <c r="U51" s="22"/>
      <c r="V51" s="22"/>
      <c r="W51" s="22"/>
    </row>
    <row r="52" spans="1:23" ht="12.75" customHeight="1" x14ac:dyDescent="0.25">
      <c r="A52" s="24">
        <v>47</v>
      </c>
      <c r="B52" s="36">
        <v>65</v>
      </c>
      <c r="C52" s="39">
        <v>2.6712962962962966E-2</v>
      </c>
      <c r="D52" s="37" t="s">
        <v>144</v>
      </c>
      <c r="E52" s="21" t="s">
        <v>145</v>
      </c>
      <c r="F52" s="21" t="s">
        <v>146</v>
      </c>
      <c r="G52" s="21" t="s">
        <v>52</v>
      </c>
      <c r="H52" s="27">
        <f t="shared" si="0"/>
        <v>79.896013864818002</v>
      </c>
      <c r="I52" s="21">
        <v>45</v>
      </c>
      <c r="J52" s="21"/>
      <c r="K52" s="22"/>
      <c r="L52" s="22"/>
      <c r="M52" s="22"/>
      <c r="N52" s="22">
        <v>9</v>
      </c>
      <c r="O52" s="22"/>
      <c r="P52" s="22"/>
      <c r="Q52" s="22"/>
      <c r="R52" s="22"/>
      <c r="S52" s="22"/>
      <c r="T52" s="22"/>
      <c r="U52" s="22"/>
      <c r="V52" s="22"/>
      <c r="W52" s="22"/>
    </row>
    <row r="53" spans="1:23" ht="12.75" customHeight="1" x14ac:dyDescent="0.25">
      <c r="A53" s="24">
        <v>48</v>
      </c>
      <c r="B53" s="36">
        <v>88</v>
      </c>
      <c r="C53" s="39">
        <v>2.6747685185185183E-2</v>
      </c>
      <c r="D53" s="37" t="s">
        <v>147</v>
      </c>
      <c r="E53" s="21" t="s">
        <v>148</v>
      </c>
      <c r="F53" s="21" t="s">
        <v>149</v>
      </c>
      <c r="G53" s="21" t="s">
        <v>67</v>
      </c>
      <c r="H53" s="27">
        <f t="shared" si="0"/>
        <v>79.792297706620502</v>
      </c>
      <c r="I53" s="21">
        <v>46</v>
      </c>
      <c r="J53" s="21"/>
      <c r="K53" s="22"/>
      <c r="L53" s="22"/>
      <c r="M53" s="22">
        <v>17</v>
      </c>
      <c r="N53" s="22"/>
      <c r="O53" s="22"/>
      <c r="P53" s="22"/>
      <c r="Q53" s="22"/>
      <c r="R53" s="22"/>
      <c r="S53" s="22"/>
      <c r="T53" s="22"/>
      <c r="U53" s="22"/>
      <c r="V53" s="22"/>
      <c r="W53" s="22"/>
    </row>
    <row r="54" spans="1:23" ht="12.75" customHeight="1" x14ac:dyDescent="0.25">
      <c r="A54" s="24">
        <v>49</v>
      </c>
      <c r="B54" s="36">
        <v>89</v>
      </c>
      <c r="C54" s="39">
        <v>2.6828703703703702E-2</v>
      </c>
      <c r="D54" s="37" t="s">
        <v>150</v>
      </c>
      <c r="E54" s="21" t="s">
        <v>151</v>
      </c>
      <c r="F54" s="21" t="s">
        <v>48</v>
      </c>
      <c r="G54" s="21" t="s">
        <v>52</v>
      </c>
      <c r="H54" s="27">
        <f t="shared" si="0"/>
        <v>79.55133735979291</v>
      </c>
      <c r="I54" s="21">
        <v>47</v>
      </c>
      <c r="J54" s="21"/>
      <c r="K54" s="22"/>
      <c r="L54" s="22"/>
      <c r="M54" s="22"/>
      <c r="N54" s="22">
        <v>10</v>
      </c>
      <c r="O54" s="22"/>
      <c r="P54" s="22"/>
      <c r="Q54" s="22"/>
      <c r="R54" s="22"/>
      <c r="S54" s="22"/>
      <c r="T54" s="22"/>
      <c r="U54" s="22"/>
      <c r="V54" s="22"/>
      <c r="W54" s="22"/>
    </row>
    <row r="55" spans="1:23" x14ac:dyDescent="0.25">
      <c r="A55" s="24">
        <v>50</v>
      </c>
      <c r="B55" s="36">
        <v>118</v>
      </c>
      <c r="C55" s="39">
        <v>2.6979166666666669E-2</v>
      </c>
      <c r="D55" s="37" t="s">
        <v>152</v>
      </c>
      <c r="E55" s="21" t="s">
        <v>153</v>
      </c>
      <c r="F55" s="21" t="s">
        <v>48</v>
      </c>
      <c r="G55" s="21" t="s">
        <v>43</v>
      </c>
      <c r="H55" s="27">
        <f t="shared" si="0"/>
        <v>79.10767910767909</v>
      </c>
      <c r="I55" s="21">
        <v>48</v>
      </c>
      <c r="J55" s="21"/>
      <c r="K55" s="22"/>
      <c r="L55" s="22">
        <v>19</v>
      </c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</row>
    <row r="56" spans="1:23" ht="12.75" customHeight="1" x14ac:dyDescent="0.25">
      <c r="A56" s="24">
        <v>51</v>
      </c>
      <c r="B56" s="36">
        <v>44</v>
      </c>
      <c r="C56" s="39">
        <v>2.7094907407407404E-2</v>
      </c>
      <c r="D56" s="37" t="s">
        <v>135</v>
      </c>
      <c r="E56" s="21" t="s">
        <v>154</v>
      </c>
      <c r="F56" s="21" t="s">
        <v>99</v>
      </c>
      <c r="G56" s="21" t="s">
        <v>52</v>
      </c>
      <c r="H56" s="27">
        <f t="shared" si="0"/>
        <v>78.769756514310131</v>
      </c>
      <c r="I56" s="21">
        <v>49</v>
      </c>
      <c r="J56" s="21"/>
      <c r="K56" s="22"/>
      <c r="L56" s="22"/>
      <c r="M56" s="22"/>
      <c r="N56" s="22">
        <v>11</v>
      </c>
      <c r="O56" s="22"/>
      <c r="P56" s="22"/>
      <c r="Q56" s="22"/>
      <c r="R56" s="22"/>
      <c r="S56" s="22"/>
      <c r="T56" s="22"/>
      <c r="U56" s="22"/>
      <c r="V56" s="22"/>
      <c r="W56" s="22"/>
    </row>
    <row r="57" spans="1:23" x14ac:dyDescent="0.25">
      <c r="A57" s="24">
        <v>52</v>
      </c>
      <c r="B57" s="25">
        <v>98</v>
      </c>
      <c r="C57" s="42">
        <v>2.7164351851851853E-2</v>
      </c>
      <c r="D57" s="21" t="s">
        <v>123</v>
      </c>
      <c r="E57" s="21" t="s">
        <v>155</v>
      </c>
      <c r="F57" s="21" t="s">
        <v>156</v>
      </c>
      <c r="G57" s="21" t="s">
        <v>43</v>
      </c>
      <c r="H57" s="27">
        <f t="shared" si="0"/>
        <v>78.56838517256071</v>
      </c>
      <c r="I57" s="21">
        <v>50</v>
      </c>
      <c r="J57" s="21"/>
      <c r="K57" s="22"/>
      <c r="L57" s="22">
        <v>20</v>
      </c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</row>
    <row r="58" spans="1:23" ht="12.75" customHeight="1" x14ac:dyDescent="0.25">
      <c r="A58" s="24">
        <v>53</v>
      </c>
      <c r="B58" s="25">
        <v>81</v>
      </c>
      <c r="C58" s="26">
        <v>2.71875E-2</v>
      </c>
      <c r="D58" s="21" t="s">
        <v>157</v>
      </c>
      <c r="E58" s="21" t="s">
        <v>158</v>
      </c>
      <c r="F58" s="21" t="s">
        <v>42</v>
      </c>
      <c r="G58" s="21" t="s">
        <v>67</v>
      </c>
      <c r="H58" s="27">
        <f t="shared" si="0"/>
        <v>78.501489995742858</v>
      </c>
      <c r="I58" s="21">
        <v>51</v>
      </c>
      <c r="J58" s="21"/>
      <c r="K58" s="22"/>
      <c r="L58" s="22"/>
      <c r="M58" s="22">
        <v>18</v>
      </c>
      <c r="N58" s="22"/>
      <c r="O58" s="22"/>
      <c r="P58" s="22"/>
      <c r="Q58" s="22"/>
      <c r="R58" s="22"/>
      <c r="S58" s="22"/>
      <c r="T58" s="22"/>
      <c r="U58" s="22"/>
      <c r="V58" s="22"/>
      <c r="W58" s="22"/>
    </row>
    <row r="59" spans="1:23" ht="12.75" customHeight="1" x14ac:dyDescent="0.25">
      <c r="A59" s="24">
        <v>54</v>
      </c>
      <c r="B59" s="25">
        <v>76</v>
      </c>
      <c r="C59" s="26">
        <v>2.7210648148148147E-2</v>
      </c>
      <c r="D59" s="21" t="s">
        <v>159</v>
      </c>
      <c r="E59" s="21" t="s">
        <v>160</v>
      </c>
      <c r="F59" s="21" t="s">
        <v>42</v>
      </c>
      <c r="G59" s="21" t="s">
        <v>127</v>
      </c>
      <c r="H59" s="27">
        <f t="shared" si="0"/>
        <v>78.434708634623561</v>
      </c>
      <c r="I59" s="21">
        <v>52</v>
      </c>
      <c r="J59" s="21"/>
      <c r="K59" s="22"/>
      <c r="L59" s="22"/>
      <c r="M59" s="22"/>
      <c r="N59" s="22"/>
      <c r="O59" s="22">
        <v>2</v>
      </c>
      <c r="P59" s="22"/>
      <c r="Q59" s="22"/>
      <c r="R59" s="22"/>
      <c r="S59" s="22"/>
      <c r="T59" s="22"/>
      <c r="U59" s="22"/>
      <c r="V59" s="22"/>
      <c r="W59" s="22"/>
    </row>
    <row r="60" spans="1:23" ht="12.75" customHeight="1" x14ac:dyDescent="0.25">
      <c r="A60" s="24">
        <v>55</v>
      </c>
      <c r="B60" s="25">
        <v>101</v>
      </c>
      <c r="C60" s="26">
        <v>2.736111111111111E-2</v>
      </c>
      <c r="D60" s="21" t="s">
        <v>125</v>
      </c>
      <c r="E60" s="21" t="s">
        <v>161</v>
      </c>
      <c r="F60" s="21" t="s">
        <v>96</v>
      </c>
      <c r="G60" s="21" t="s">
        <v>52</v>
      </c>
      <c r="H60" s="27">
        <f t="shared" si="0"/>
        <v>78.003384094754651</v>
      </c>
      <c r="I60" s="21">
        <v>53</v>
      </c>
      <c r="J60" s="21"/>
      <c r="K60" s="22"/>
      <c r="L60" s="22"/>
      <c r="M60" s="22"/>
      <c r="N60" s="22">
        <v>12</v>
      </c>
      <c r="O60" s="22"/>
      <c r="P60" s="22"/>
      <c r="Q60" s="22"/>
      <c r="R60" s="22"/>
      <c r="S60" s="22"/>
      <c r="T60" s="22"/>
      <c r="U60" s="22"/>
      <c r="V60" s="22"/>
      <c r="W60" s="22"/>
    </row>
    <row r="61" spans="1:23" ht="12.75" customHeight="1" x14ac:dyDescent="0.25">
      <c r="A61" s="24">
        <v>56</v>
      </c>
      <c r="B61" s="25">
        <v>80</v>
      </c>
      <c r="C61" s="26">
        <v>2.7372685185185184E-2</v>
      </c>
      <c r="D61" s="21" t="s">
        <v>162</v>
      </c>
      <c r="E61" s="21" t="s">
        <v>163</v>
      </c>
      <c r="F61" s="21" t="s">
        <v>48</v>
      </c>
      <c r="G61" s="21" t="s">
        <v>67</v>
      </c>
      <c r="H61" s="27">
        <f t="shared" si="0"/>
        <v>77.970401691331915</v>
      </c>
      <c r="I61" s="21">
        <v>54</v>
      </c>
      <c r="J61" s="21"/>
      <c r="K61" s="22"/>
      <c r="L61" s="22"/>
      <c r="M61" s="22">
        <v>19</v>
      </c>
      <c r="N61" s="22"/>
      <c r="O61" s="22"/>
      <c r="P61" s="22"/>
      <c r="Q61" s="22"/>
      <c r="R61" s="22"/>
      <c r="S61" s="22"/>
      <c r="T61" s="22"/>
      <c r="U61" s="22"/>
      <c r="V61" s="22"/>
      <c r="W61" s="22"/>
    </row>
    <row r="62" spans="1:23" ht="12.75" customHeight="1" x14ac:dyDescent="0.25">
      <c r="A62" s="30">
        <v>57</v>
      </c>
      <c r="B62" s="31">
        <v>16</v>
      </c>
      <c r="C62" s="32">
        <v>2.75E-2</v>
      </c>
      <c r="D62" s="33" t="s">
        <v>164</v>
      </c>
      <c r="E62" s="33" t="s">
        <v>165</v>
      </c>
      <c r="F62" s="33" t="s">
        <v>48</v>
      </c>
      <c r="G62" s="33" t="s">
        <v>166</v>
      </c>
      <c r="H62" s="34">
        <f t="shared" si="0"/>
        <v>77.609427609427598</v>
      </c>
      <c r="I62" s="33"/>
      <c r="J62" s="33"/>
      <c r="K62" s="35"/>
      <c r="L62" s="35"/>
      <c r="M62" s="35"/>
      <c r="N62" s="35"/>
      <c r="O62" s="35"/>
      <c r="P62" s="35"/>
      <c r="Q62" s="35">
        <v>3</v>
      </c>
      <c r="R62" s="35"/>
      <c r="S62" s="35">
        <v>1</v>
      </c>
      <c r="T62" s="22"/>
      <c r="U62" s="22"/>
      <c r="V62" s="22"/>
      <c r="W62" s="22"/>
    </row>
    <row r="63" spans="1:23" ht="12.75" customHeight="1" x14ac:dyDescent="0.25">
      <c r="A63" s="24">
        <v>58</v>
      </c>
      <c r="B63" s="25">
        <v>92</v>
      </c>
      <c r="C63" s="26">
        <v>2.7523148148148147E-2</v>
      </c>
      <c r="D63" s="21" t="s">
        <v>167</v>
      </c>
      <c r="E63" s="21" t="s">
        <v>168</v>
      </c>
      <c r="F63" s="21" t="s">
        <v>149</v>
      </c>
      <c r="G63" s="21" t="s">
        <v>67</v>
      </c>
      <c r="H63" s="27">
        <f t="shared" si="0"/>
        <v>77.544154751892336</v>
      </c>
      <c r="I63" s="21">
        <v>55</v>
      </c>
      <c r="J63" s="21"/>
      <c r="K63" s="22"/>
      <c r="L63" s="22"/>
      <c r="M63" s="22">
        <v>20</v>
      </c>
      <c r="N63" s="22"/>
      <c r="O63" s="22"/>
      <c r="P63" s="22"/>
      <c r="Q63" s="22"/>
      <c r="R63" s="22"/>
      <c r="S63" s="22"/>
      <c r="T63" s="22"/>
      <c r="U63" s="22"/>
      <c r="V63" s="22"/>
      <c r="W63" s="22"/>
    </row>
    <row r="64" spans="1:23" s="38" customFormat="1" ht="12.75" customHeight="1" x14ac:dyDescent="0.25">
      <c r="A64" s="24">
        <v>59</v>
      </c>
      <c r="B64" s="25">
        <v>46</v>
      </c>
      <c r="C64" s="26">
        <v>2.7743055555555559E-2</v>
      </c>
      <c r="D64" s="21" t="s">
        <v>128</v>
      </c>
      <c r="E64" s="21" t="s">
        <v>58</v>
      </c>
      <c r="F64" s="21" t="s">
        <v>42</v>
      </c>
      <c r="G64" s="21" t="s">
        <v>52</v>
      </c>
      <c r="H64" s="27">
        <f t="shared" si="0"/>
        <v>76.929495202336227</v>
      </c>
      <c r="I64" s="21">
        <v>56</v>
      </c>
      <c r="J64" s="21"/>
      <c r="K64" s="22"/>
      <c r="L64" s="22"/>
      <c r="M64" s="22"/>
      <c r="N64" s="22">
        <v>13</v>
      </c>
      <c r="O64" s="22"/>
      <c r="P64" s="22"/>
      <c r="Q64" s="22"/>
      <c r="R64" s="22"/>
      <c r="S64" s="22"/>
      <c r="T64" s="22"/>
      <c r="U64" s="22"/>
      <c r="V64" s="22"/>
      <c r="W64" s="22"/>
    </row>
    <row r="65" spans="1:23" ht="12.75" customHeight="1" x14ac:dyDescent="0.25">
      <c r="A65" s="24">
        <v>60</v>
      </c>
      <c r="B65" s="25">
        <v>1</v>
      </c>
      <c r="C65" s="26">
        <v>2.7777777777777776E-2</v>
      </c>
      <c r="D65" s="21" t="s">
        <v>169</v>
      </c>
      <c r="E65" s="21" t="s">
        <v>170</v>
      </c>
      <c r="F65" s="21" t="s">
        <v>149</v>
      </c>
      <c r="G65" s="21" t="s">
        <v>52</v>
      </c>
      <c r="H65" s="27">
        <f t="shared" si="0"/>
        <v>76.833333333333329</v>
      </c>
      <c r="I65" s="21">
        <v>57</v>
      </c>
      <c r="J65" s="21"/>
      <c r="K65" s="22"/>
      <c r="L65" s="22"/>
      <c r="M65" s="22"/>
      <c r="N65" s="22">
        <v>14</v>
      </c>
      <c r="O65" s="22"/>
      <c r="P65" s="22"/>
      <c r="Q65" s="22"/>
      <c r="R65" s="22"/>
      <c r="S65" s="22"/>
      <c r="T65" s="22"/>
      <c r="U65" s="22"/>
      <c r="V65" s="22"/>
      <c r="W65" s="22"/>
    </row>
    <row r="66" spans="1:23" x14ac:dyDescent="0.25">
      <c r="A66" s="24">
        <v>61</v>
      </c>
      <c r="B66" s="25">
        <v>79</v>
      </c>
      <c r="C66" s="26">
        <v>2.7800925925925923E-2</v>
      </c>
      <c r="D66" s="21" t="s">
        <v>167</v>
      </c>
      <c r="E66" s="21" t="s">
        <v>171</v>
      </c>
      <c r="F66" s="21" t="s">
        <v>48</v>
      </c>
      <c r="G66" s="21" t="s">
        <v>43</v>
      </c>
      <c r="H66" s="27">
        <f t="shared" si="0"/>
        <v>76.769358867610322</v>
      </c>
      <c r="I66" s="21">
        <v>58</v>
      </c>
      <c r="J66" s="21"/>
      <c r="K66" s="22"/>
      <c r="L66" s="22">
        <v>21</v>
      </c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</row>
    <row r="67" spans="1:23" x14ac:dyDescent="0.25">
      <c r="A67" s="24">
        <v>62</v>
      </c>
      <c r="B67" s="25">
        <v>120</v>
      </c>
      <c r="C67" s="26">
        <v>2.7962962962962964E-2</v>
      </c>
      <c r="D67" s="21" t="s">
        <v>172</v>
      </c>
      <c r="E67" s="21" t="s">
        <v>173</v>
      </c>
      <c r="F67" s="21" t="s">
        <v>174</v>
      </c>
      <c r="G67" s="21" t="s">
        <v>43</v>
      </c>
      <c r="H67" s="27">
        <f t="shared" si="0"/>
        <v>76.324503311258269</v>
      </c>
      <c r="I67" s="21">
        <v>59</v>
      </c>
      <c r="J67" s="21"/>
      <c r="K67" s="22"/>
      <c r="L67" s="22">
        <v>22</v>
      </c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</row>
    <row r="68" spans="1:23" ht="12.75" customHeight="1" x14ac:dyDescent="0.25">
      <c r="A68" s="30">
        <v>63</v>
      </c>
      <c r="B68" s="31">
        <v>68</v>
      </c>
      <c r="C68" s="32">
        <v>2.8113425925925927E-2</v>
      </c>
      <c r="D68" s="33" t="s">
        <v>175</v>
      </c>
      <c r="E68" s="33" t="s">
        <v>176</v>
      </c>
      <c r="F68" s="33" t="s">
        <v>42</v>
      </c>
      <c r="G68" s="33" t="s">
        <v>177</v>
      </c>
      <c r="H68" s="34">
        <f t="shared" si="0"/>
        <v>75.916014820913944</v>
      </c>
      <c r="I68" s="33"/>
      <c r="J68" s="33"/>
      <c r="K68" s="35"/>
      <c r="L68" s="35"/>
      <c r="M68" s="35"/>
      <c r="N68" s="35"/>
      <c r="O68" s="35"/>
      <c r="P68" s="35"/>
      <c r="Q68" s="35">
        <v>4</v>
      </c>
      <c r="R68" s="35"/>
      <c r="S68" s="35"/>
      <c r="T68" s="35"/>
      <c r="U68" s="35"/>
      <c r="V68" s="35">
        <v>1</v>
      </c>
      <c r="W68" s="22"/>
    </row>
    <row r="69" spans="1:23" ht="12.75" customHeight="1" x14ac:dyDescent="0.25">
      <c r="A69" s="24">
        <v>64</v>
      </c>
      <c r="B69" s="25">
        <v>48</v>
      </c>
      <c r="C69" s="26">
        <v>2.8182870370370372E-2</v>
      </c>
      <c r="D69" s="21" t="s">
        <v>178</v>
      </c>
      <c r="E69" s="21" t="s">
        <v>179</v>
      </c>
      <c r="F69" s="21" t="s">
        <v>48</v>
      </c>
      <c r="G69" s="21" t="s">
        <v>52</v>
      </c>
      <c r="H69" s="27">
        <f t="shared" si="0"/>
        <v>75.72895277207391</v>
      </c>
      <c r="I69" s="21">
        <v>60</v>
      </c>
      <c r="J69" s="21"/>
      <c r="K69" s="22"/>
      <c r="L69" s="22"/>
      <c r="M69" s="22"/>
      <c r="N69" s="22">
        <v>15</v>
      </c>
      <c r="O69" s="22"/>
      <c r="P69" s="22"/>
      <c r="Q69" s="22"/>
      <c r="R69" s="22"/>
      <c r="S69" s="22"/>
      <c r="T69" s="22"/>
      <c r="U69" s="22"/>
      <c r="V69" s="22"/>
      <c r="W69" s="22"/>
    </row>
    <row r="70" spans="1:23" x14ac:dyDescent="0.25">
      <c r="A70" s="24">
        <v>65</v>
      </c>
      <c r="B70" s="25">
        <v>61</v>
      </c>
      <c r="C70" s="26">
        <v>2.855324074074074E-2</v>
      </c>
      <c r="D70" s="21" t="s">
        <v>112</v>
      </c>
      <c r="E70" s="21" t="s">
        <v>153</v>
      </c>
      <c r="F70" s="21" t="s">
        <v>149</v>
      </c>
      <c r="G70" s="21" t="s">
        <v>43</v>
      </c>
      <c r="H70" s="27">
        <f t="shared" ref="H70:H128" si="1">(1+($H$134-C70)/C70)*100</f>
        <v>74.746655857316568</v>
      </c>
      <c r="I70" s="21">
        <v>61</v>
      </c>
      <c r="J70" s="21"/>
      <c r="K70" s="22"/>
      <c r="L70" s="22">
        <v>23</v>
      </c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</row>
    <row r="71" spans="1:23" ht="12.75" customHeight="1" x14ac:dyDescent="0.25">
      <c r="A71" s="24">
        <v>66</v>
      </c>
      <c r="B71" s="25">
        <v>116</v>
      </c>
      <c r="C71" s="26">
        <v>2.8692129629629633E-2</v>
      </c>
      <c r="D71" s="21" t="s">
        <v>53</v>
      </c>
      <c r="E71" s="21" t="s">
        <v>180</v>
      </c>
      <c r="F71" s="21" t="s">
        <v>61</v>
      </c>
      <c r="G71" s="21" t="s">
        <v>67</v>
      </c>
      <c r="H71" s="27">
        <f t="shared" si="1"/>
        <v>74.384832593787792</v>
      </c>
      <c r="I71" s="21">
        <v>62</v>
      </c>
      <c r="J71" s="21"/>
      <c r="K71" s="22"/>
      <c r="L71" s="22"/>
      <c r="M71" s="22">
        <v>21</v>
      </c>
      <c r="N71" s="22"/>
      <c r="O71" s="22"/>
      <c r="P71" s="22"/>
      <c r="Q71" s="22"/>
      <c r="R71" s="22"/>
      <c r="S71" s="22"/>
      <c r="T71" s="22"/>
      <c r="U71" s="22"/>
      <c r="V71" s="22"/>
      <c r="W71" s="22"/>
    </row>
    <row r="72" spans="1:23" ht="12.75" customHeight="1" x14ac:dyDescent="0.25">
      <c r="A72" s="24">
        <v>67</v>
      </c>
      <c r="B72" s="25">
        <v>36</v>
      </c>
      <c r="C72" s="26">
        <v>2.8715277777777781E-2</v>
      </c>
      <c r="D72" s="21" t="s">
        <v>181</v>
      </c>
      <c r="E72" s="21" t="s">
        <v>87</v>
      </c>
      <c r="F72" s="21" t="s">
        <v>99</v>
      </c>
      <c r="G72" s="21" t="s">
        <v>127</v>
      </c>
      <c r="H72" s="27">
        <f t="shared" si="1"/>
        <v>74.32486900443368</v>
      </c>
      <c r="I72" s="21">
        <v>63</v>
      </c>
      <c r="J72" s="21"/>
      <c r="K72" s="22"/>
      <c r="L72" s="22"/>
      <c r="M72" s="22"/>
      <c r="N72" s="22"/>
      <c r="O72" s="22">
        <v>3</v>
      </c>
      <c r="P72" s="22"/>
      <c r="Q72" s="22"/>
      <c r="R72" s="22"/>
      <c r="S72" s="22"/>
      <c r="T72" s="22"/>
      <c r="U72" s="22"/>
      <c r="V72" s="22"/>
      <c r="W72" s="22"/>
    </row>
    <row r="73" spans="1:23" x14ac:dyDescent="0.25">
      <c r="A73" s="24">
        <v>68</v>
      </c>
      <c r="B73" s="25">
        <v>40</v>
      </c>
      <c r="C73" s="26">
        <v>2.8761574074074075E-2</v>
      </c>
      <c r="D73" s="21" t="s">
        <v>182</v>
      </c>
      <c r="E73" s="21" t="s">
        <v>183</v>
      </c>
      <c r="F73" s="21" t="s">
        <v>99</v>
      </c>
      <c r="G73" s="21" t="s">
        <v>43</v>
      </c>
      <c r="H73" s="27">
        <f t="shared" si="1"/>
        <v>74.205231388329977</v>
      </c>
      <c r="I73" s="21">
        <v>64</v>
      </c>
      <c r="J73" s="21"/>
      <c r="K73" s="22"/>
      <c r="L73" s="22">
        <v>24</v>
      </c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</row>
    <row r="74" spans="1:23" ht="12.75" customHeight="1" x14ac:dyDescent="0.25">
      <c r="A74" s="24">
        <v>69</v>
      </c>
      <c r="B74" s="25">
        <v>122</v>
      </c>
      <c r="C74" s="26">
        <v>2.8796296296296296E-2</v>
      </c>
      <c r="D74" s="21" t="s">
        <v>184</v>
      </c>
      <c r="E74" s="21" t="s">
        <v>185</v>
      </c>
      <c r="F74" s="21" t="s">
        <v>104</v>
      </c>
      <c r="G74" s="21" t="s">
        <v>166</v>
      </c>
      <c r="H74" s="27">
        <f t="shared" si="1"/>
        <v>74.115755627009634</v>
      </c>
      <c r="I74" s="21"/>
      <c r="J74" s="21"/>
      <c r="K74" s="22"/>
      <c r="L74" s="22"/>
      <c r="M74" s="22"/>
      <c r="N74" s="22"/>
      <c r="O74" s="22"/>
      <c r="P74" s="22"/>
      <c r="Q74" s="22">
        <v>5</v>
      </c>
      <c r="R74" s="22"/>
      <c r="S74" s="22">
        <v>2</v>
      </c>
      <c r="T74" s="22"/>
      <c r="U74" s="22"/>
      <c r="V74" s="22"/>
      <c r="W74" s="22"/>
    </row>
    <row r="75" spans="1:23" ht="12.75" customHeight="1" x14ac:dyDescent="0.25">
      <c r="A75" s="24">
        <v>70</v>
      </c>
      <c r="B75" s="25">
        <v>29</v>
      </c>
      <c r="C75" s="26">
        <v>2.9027777777777777E-2</v>
      </c>
      <c r="D75" s="21" t="s">
        <v>138</v>
      </c>
      <c r="E75" s="21" t="s">
        <v>141</v>
      </c>
      <c r="F75" s="21" t="s">
        <v>75</v>
      </c>
      <c r="G75" s="21" t="s">
        <v>67</v>
      </c>
      <c r="H75" s="27">
        <f t="shared" si="1"/>
        <v>73.524720893141932</v>
      </c>
      <c r="I75" s="21">
        <v>65</v>
      </c>
      <c r="J75" s="21"/>
      <c r="K75" s="22"/>
      <c r="L75" s="22"/>
      <c r="M75" s="22">
        <v>22</v>
      </c>
      <c r="N75" s="22"/>
      <c r="O75" s="22"/>
      <c r="P75" s="22"/>
      <c r="Q75" s="22"/>
      <c r="R75" s="22"/>
      <c r="S75" s="22"/>
      <c r="T75" s="22"/>
      <c r="U75" s="22"/>
      <c r="V75" s="22"/>
      <c r="W75" s="22"/>
    </row>
    <row r="76" spans="1:23" ht="12.75" customHeight="1" x14ac:dyDescent="0.25">
      <c r="A76" s="24">
        <v>71</v>
      </c>
      <c r="B76" s="25">
        <v>11</v>
      </c>
      <c r="C76" s="26">
        <v>2.9039351851851854E-2</v>
      </c>
      <c r="D76" s="21" t="s">
        <v>186</v>
      </c>
      <c r="E76" s="21" t="s">
        <v>187</v>
      </c>
      <c r="F76" s="21" t="s">
        <v>96</v>
      </c>
      <c r="G76" s="21" t="s">
        <v>52</v>
      </c>
      <c r="H76" s="27">
        <f t="shared" si="1"/>
        <v>73.495416500597827</v>
      </c>
      <c r="I76" s="21">
        <v>66</v>
      </c>
      <c r="J76" s="21"/>
      <c r="K76" s="22"/>
      <c r="L76" s="22"/>
      <c r="M76" s="22"/>
      <c r="N76" s="22">
        <v>16</v>
      </c>
      <c r="O76" s="22"/>
      <c r="P76" s="22"/>
      <c r="Q76" s="22"/>
      <c r="R76" s="22"/>
      <c r="S76" s="22"/>
      <c r="T76" s="22"/>
      <c r="U76" s="22"/>
      <c r="V76" s="22"/>
      <c r="W76" s="22"/>
    </row>
    <row r="77" spans="1:23" ht="12.75" customHeight="1" x14ac:dyDescent="0.25">
      <c r="A77" s="24">
        <v>72</v>
      </c>
      <c r="B77" s="25">
        <v>22</v>
      </c>
      <c r="C77" s="26">
        <v>2.9074074074074075E-2</v>
      </c>
      <c r="D77" s="21" t="s">
        <v>188</v>
      </c>
      <c r="E77" s="21" t="s">
        <v>54</v>
      </c>
      <c r="F77" s="21" t="s">
        <v>55</v>
      </c>
      <c r="G77" s="21" t="s">
        <v>166</v>
      </c>
      <c r="H77" s="27">
        <f t="shared" si="1"/>
        <v>73.407643312101897</v>
      </c>
      <c r="I77" s="21"/>
      <c r="J77" s="21"/>
      <c r="K77" s="22"/>
      <c r="L77" s="22"/>
      <c r="M77" s="22"/>
      <c r="N77" s="22"/>
      <c r="O77" s="22"/>
      <c r="P77" s="22"/>
      <c r="Q77" s="22">
        <v>6</v>
      </c>
      <c r="R77" s="22"/>
      <c r="S77" s="22">
        <v>3</v>
      </c>
      <c r="T77" s="22"/>
      <c r="U77" s="22"/>
      <c r="V77" s="22"/>
      <c r="W77" s="22"/>
    </row>
    <row r="78" spans="1:23" ht="12.75" customHeight="1" x14ac:dyDescent="0.25">
      <c r="A78" s="24">
        <v>73</v>
      </c>
      <c r="B78" s="25">
        <v>12</v>
      </c>
      <c r="C78" s="26">
        <v>2.9513888888888892E-2</v>
      </c>
      <c r="D78" s="21" t="s">
        <v>138</v>
      </c>
      <c r="E78" s="21" t="s">
        <v>189</v>
      </c>
      <c r="F78" s="21" t="s">
        <v>48</v>
      </c>
      <c r="G78" s="21" t="s">
        <v>67</v>
      </c>
      <c r="H78" s="27">
        <f t="shared" si="1"/>
        <v>72.313725490196063</v>
      </c>
      <c r="I78" s="21">
        <v>67</v>
      </c>
      <c r="J78" s="21"/>
      <c r="K78" s="22"/>
      <c r="L78" s="22"/>
      <c r="M78" s="22">
        <v>23</v>
      </c>
      <c r="N78" s="22"/>
      <c r="O78" s="22"/>
      <c r="P78" s="22"/>
      <c r="Q78" s="22"/>
      <c r="R78" s="22"/>
      <c r="S78" s="22"/>
      <c r="T78" s="22"/>
      <c r="U78" s="22"/>
      <c r="V78" s="22"/>
      <c r="W78" s="22"/>
    </row>
    <row r="79" spans="1:23" x14ac:dyDescent="0.25">
      <c r="A79" s="24">
        <v>74</v>
      </c>
      <c r="B79" s="25">
        <v>17</v>
      </c>
      <c r="C79" s="26">
        <v>2.9560185185185189E-2</v>
      </c>
      <c r="D79" s="21" t="s">
        <v>190</v>
      </c>
      <c r="E79" s="21" t="s">
        <v>191</v>
      </c>
      <c r="F79" s="21" t="s">
        <v>48</v>
      </c>
      <c r="G79" s="21" t="s">
        <v>43</v>
      </c>
      <c r="H79" s="27">
        <f t="shared" si="1"/>
        <v>72.200469851213754</v>
      </c>
      <c r="I79" s="21">
        <v>68</v>
      </c>
      <c r="J79" s="21"/>
      <c r="K79" s="22"/>
      <c r="L79" s="22">
        <v>25</v>
      </c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</row>
    <row r="80" spans="1:23" x14ac:dyDescent="0.25">
      <c r="A80" s="24">
        <v>75</v>
      </c>
      <c r="B80" s="25">
        <v>74</v>
      </c>
      <c r="C80" s="26">
        <v>2.9641203703703701E-2</v>
      </c>
      <c r="D80" s="21" t="s">
        <v>192</v>
      </c>
      <c r="E80" s="21" t="s">
        <v>193</v>
      </c>
      <c r="F80" s="21" t="s">
        <v>194</v>
      </c>
      <c r="G80" s="21" t="s">
        <v>43</v>
      </c>
      <c r="H80" s="27">
        <f t="shared" si="1"/>
        <v>72.003123779773532</v>
      </c>
      <c r="I80" s="21">
        <v>69</v>
      </c>
      <c r="J80" s="21"/>
      <c r="K80" s="22"/>
      <c r="L80" s="22">
        <v>26</v>
      </c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</row>
    <row r="81" spans="1:23" s="38" customFormat="1" ht="12.75" customHeight="1" x14ac:dyDescent="0.25">
      <c r="A81" s="24">
        <v>76</v>
      </c>
      <c r="B81" s="25">
        <v>2</v>
      </c>
      <c r="C81" s="26">
        <v>2.9826388888888892E-2</v>
      </c>
      <c r="D81" s="21" t="s">
        <v>195</v>
      </c>
      <c r="E81" s="21" t="s">
        <v>196</v>
      </c>
      <c r="F81" s="21" t="s">
        <v>51</v>
      </c>
      <c r="G81" s="21" t="s">
        <v>142</v>
      </c>
      <c r="H81" s="27">
        <f t="shared" si="1"/>
        <v>71.556072953046154</v>
      </c>
      <c r="I81" s="21"/>
      <c r="J81" s="21"/>
      <c r="K81" s="22"/>
      <c r="L81" s="22"/>
      <c r="M81" s="22"/>
      <c r="N81" s="22"/>
      <c r="O81" s="22"/>
      <c r="P81" s="22"/>
      <c r="Q81" s="22">
        <v>7</v>
      </c>
      <c r="R81" s="22"/>
      <c r="S81" s="22"/>
      <c r="T81" s="22"/>
      <c r="U81" s="22">
        <v>2</v>
      </c>
      <c r="V81" s="22"/>
      <c r="W81" s="22"/>
    </row>
    <row r="82" spans="1:23" x14ac:dyDescent="0.25">
      <c r="A82" s="24">
        <v>77</v>
      </c>
      <c r="B82" s="25">
        <v>51</v>
      </c>
      <c r="C82" s="26">
        <v>2.9826388888888892E-2</v>
      </c>
      <c r="D82" s="21" t="s">
        <v>116</v>
      </c>
      <c r="E82" s="21" t="s">
        <v>197</v>
      </c>
      <c r="F82" s="21" t="s">
        <v>194</v>
      </c>
      <c r="G82" s="21" t="s">
        <v>43</v>
      </c>
      <c r="H82" s="27">
        <f t="shared" si="1"/>
        <v>71.556072953046154</v>
      </c>
      <c r="I82" s="21">
        <v>70</v>
      </c>
      <c r="J82" s="21"/>
      <c r="K82" s="22"/>
      <c r="L82" s="22">
        <v>27</v>
      </c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</row>
    <row r="83" spans="1:23" ht="12.75" customHeight="1" x14ac:dyDescent="0.25">
      <c r="A83" s="24">
        <v>78</v>
      </c>
      <c r="B83" s="25">
        <v>49</v>
      </c>
      <c r="C83" s="26">
        <v>2.9872685185185183E-2</v>
      </c>
      <c r="D83" s="21" t="s">
        <v>198</v>
      </c>
      <c r="E83" s="21" t="s">
        <v>92</v>
      </c>
      <c r="F83" s="21" t="s">
        <v>199</v>
      </c>
      <c r="G83" s="21" t="s">
        <v>86</v>
      </c>
      <c r="H83" s="27">
        <f t="shared" si="1"/>
        <v>71.445176288260356</v>
      </c>
      <c r="I83" s="21"/>
      <c r="J83" s="21"/>
      <c r="K83" s="22"/>
      <c r="L83" s="22"/>
      <c r="M83" s="22"/>
      <c r="N83" s="22"/>
      <c r="O83" s="22"/>
      <c r="P83" s="22"/>
      <c r="Q83" s="22">
        <v>8</v>
      </c>
      <c r="R83" s="22"/>
      <c r="S83" s="22"/>
      <c r="T83" s="22">
        <v>2</v>
      </c>
      <c r="U83" s="22"/>
      <c r="V83" s="22"/>
      <c r="W83" s="22"/>
    </row>
    <row r="84" spans="1:23" ht="12.75" customHeight="1" x14ac:dyDescent="0.25">
      <c r="A84" s="24">
        <v>79</v>
      </c>
      <c r="B84" s="25">
        <v>18</v>
      </c>
      <c r="C84" s="26">
        <v>3.0405092592592591E-2</v>
      </c>
      <c r="D84" s="21" t="s">
        <v>200</v>
      </c>
      <c r="E84" s="21" t="s">
        <v>201</v>
      </c>
      <c r="F84" s="21" t="s">
        <v>48</v>
      </c>
      <c r="G84" s="21" t="s">
        <v>52</v>
      </c>
      <c r="H84" s="27">
        <f t="shared" si="1"/>
        <v>70.194137799771596</v>
      </c>
      <c r="I84" s="21">
        <v>71</v>
      </c>
      <c r="J84" s="21"/>
      <c r="K84" s="22"/>
      <c r="L84" s="22"/>
      <c r="M84" s="22"/>
      <c r="N84" s="22">
        <v>17</v>
      </c>
      <c r="O84" s="22"/>
      <c r="P84" s="22"/>
      <c r="Q84" s="22"/>
      <c r="R84" s="22"/>
      <c r="S84" s="22"/>
      <c r="T84" s="22"/>
      <c r="U84" s="22"/>
      <c r="V84" s="22"/>
      <c r="W84" s="22"/>
    </row>
    <row r="85" spans="1:23" ht="12.75" customHeight="1" x14ac:dyDescent="0.25">
      <c r="A85" s="24">
        <v>80</v>
      </c>
      <c r="B85" s="25">
        <v>15</v>
      </c>
      <c r="C85" s="26">
        <v>3.0810185185185187E-2</v>
      </c>
      <c r="D85" s="21" t="s">
        <v>202</v>
      </c>
      <c r="E85" s="21" t="s">
        <v>203</v>
      </c>
      <c r="F85" s="21" t="s">
        <v>204</v>
      </c>
      <c r="G85" s="21" t="s">
        <v>127</v>
      </c>
      <c r="H85" s="27">
        <f t="shared" si="1"/>
        <v>69.27122464312545</v>
      </c>
      <c r="I85" s="21">
        <v>72</v>
      </c>
      <c r="J85" s="21"/>
      <c r="K85" s="22"/>
      <c r="L85" s="22"/>
      <c r="M85" s="22"/>
      <c r="N85" s="22"/>
      <c r="O85" s="22">
        <v>4</v>
      </c>
      <c r="P85" s="22"/>
      <c r="Q85" s="22"/>
      <c r="R85" s="22"/>
      <c r="S85" s="22"/>
      <c r="T85" s="22"/>
      <c r="U85" s="22"/>
      <c r="V85" s="22"/>
      <c r="W85" s="22"/>
    </row>
    <row r="86" spans="1:23" x14ac:dyDescent="0.25">
      <c r="A86" s="24">
        <v>81</v>
      </c>
      <c r="B86" s="25">
        <v>56</v>
      </c>
      <c r="C86" s="26">
        <v>3.1030092592592592E-2</v>
      </c>
      <c r="D86" s="21" t="s">
        <v>205</v>
      </c>
      <c r="E86" s="21" t="s">
        <v>206</v>
      </c>
      <c r="F86" s="21" t="s">
        <v>48</v>
      </c>
      <c r="G86" s="21" t="s">
        <v>43</v>
      </c>
      <c r="H86" s="27">
        <f t="shared" si="1"/>
        <v>68.780305856023858</v>
      </c>
      <c r="I86" s="21">
        <v>73</v>
      </c>
      <c r="J86" s="21"/>
      <c r="K86" s="22"/>
      <c r="L86" s="22">
        <v>28</v>
      </c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</row>
    <row r="87" spans="1:23" ht="12.75" customHeight="1" x14ac:dyDescent="0.25">
      <c r="A87" s="24">
        <v>82</v>
      </c>
      <c r="B87" s="25">
        <v>82</v>
      </c>
      <c r="C87" s="26">
        <v>3.1180555555555555E-2</v>
      </c>
      <c r="D87" s="21" t="s">
        <v>207</v>
      </c>
      <c r="E87" s="21" t="s">
        <v>208</v>
      </c>
      <c r="F87" s="21" t="s">
        <v>42</v>
      </c>
      <c r="G87" s="21" t="s">
        <v>86</v>
      </c>
      <c r="H87" s="27">
        <f t="shared" si="1"/>
        <v>68.448403860430588</v>
      </c>
      <c r="I87" s="21"/>
      <c r="J87" s="21"/>
      <c r="K87" s="22"/>
      <c r="L87" s="22"/>
      <c r="M87" s="22"/>
      <c r="N87" s="22"/>
      <c r="O87" s="22"/>
      <c r="P87" s="22"/>
      <c r="Q87" s="22">
        <v>9</v>
      </c>
      <c r="R87" s="22"/>
      <c r="S87" s="22"/>
      <c r="T87" s="22">
        <v>3</v>
      </c>
      <c r="U87" s="22"/>
      <c r="V87" s="22"/>
      <c r="W87" s="22"/>
    </row>
    <row r="88" spans="1:23" ht="12.75" customHeight="1" x14ac:dyDescent="0.25">
      <c r="A88" s="24">
        <v>83</v>
      </c>
      <c r="B88" s="25">
        <v>37</v>
      </c>
      <c r="C88" s="26">
        <v>3.1180555555555555E-2</v>
      </c>
      <c r="D88" s="21" t="s">
        <v>209</v>
      </c>
      <c r="E88" s="21" t="s">
        <v>210</v>
      </c>
      <c r="F88" s="21" t="s">
        <v>99</v>
      </c>
      <c r="G88" s="21" t="s">
        <v>52</v>
      </c>
      <c r="H88" s="27">
        <f t="shared" si="1"/>
        <v>68.448403860430588</v>
      </c>
      <c r="I88" s="21">
        <v>74</v>
      </c>
      <c r="J88" s="21"/>
      <c r="K88" s="22"/>
      <c r="L88" s="22"/>
      <c r="M88" s="22"/>
      <c r="N88" s="22">
        <v>18</v>
      </c>
      <c r="O88" s="22"/>
      <c r="P88" s="22"/>
      <c r="Q88" s="22"/>
      <c r="R88" s="22"/>
      <c r="S88" s="22"/>
      <c r="T88" s="22"/>
      <c r="U88" s="22"/>
      <c r="V88" s="22"/>
      <c r="W88" s="22"/>
    </row>
    <row r="89" spans="1:23" ht="12.75" customHeight="1" x14ac:dyDescent="0.25">
      <c r="A89" s="24">
        <v>84</v>
      </c>
      <c r="B89" s="25">
        <v>78</v>
      </c>
      <c r="C89" s="26">
        <v>3.1273148148148147E-2</v>
      </c>
      <c r="D89" s="21" t="s">
        <v>211</v>
      </c>
      <c r="E89" s="21" t="s">
        <v>148</v>
      </c>
      <c r="F89" s="21" t="s">
        <v>212</v>
      </c>
      <c r="G89" s="21" t="s">
        <v>67</v>
      </c>
      <c r="H89" s="27">
        <f t="shared" si="1"/>
        <v>68.245743893412282</v>
      </c>
      <c r="I89" s="21">
        <v>75</v>
      </c>
      <c r="J89" s="21"/>
      <c r="K89" s="22"/>
      <c r="L89" s="22"/>
      <c r="M89" s="22">
        <v>24</v>
      </c>
      <c r="N89" s="22"/>
      <c r="O89" s="22"/>
      <c r="P89" s="22"/>
      <c r="Q89" s="22"/>
      <c r="R89" s="22"/>
      <c r="S89" s="22"/>
      <c r="T89" s="22"/>
      <c r="U89" s="22"/>
      <c r="V89" s="22"/>
      <c r="W89" s="22"/>
    </row>
    <row r="90" spans="1:23" x14ac:dyDescent="0.25">
      <c r="A90" s="24">
        <v>85</v>
      </c>
      <c r="B90" s="25">
        <v>114</v>
      </c>
      <c r="C90" s="26">
        <v>3.1284722222222221E-2</v>
      </c>
      <c r="D90" s="21" t="s">
        <v>178</v>
      </c>
      <c r="E90" s="21" t="s">
        <v>213</v>
      </c>
      <c r="F90" s="21" t="s">
        <v>55</v>
      </c>
      <c r="G90" s="21" t="s">
        <v>43</v>
      </c>
      <c r="H90" s="27">
        <f t="shared" si="1"/>
        <v>68.220495745468</v>
      </c>
      <c r="I90" s="21">
        <v>76</v>
      </c>
      <c r="J90" s="21"/>
      <c r="K90" s="22"/>
      <c r="L90" s="22">
        <v>29</v>
      </c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</row>
    <row r="91" spans="1:23" ht="12.75" customHeight="1" x14ac:dyDescent="0.25">
      <c r="A91" s="24">
        <v>86</v>
      </c>
      <c r="B91" s="25">
        <v>66</v>
      </c>
      <c r="C91" s="26">
        <v>3.1597222222222221E-2</v>
      </c>
      <c r="D91" s="21" t="s">
        <v>214</v>
      </c>
      <c r="E91" s="21" t="s">
        <v>215</v>
      </c>
      <c r="F91" s="21" t="s">
        <v>96</v>
      </c>
      <c r="G91" s="21" t="s">
        <v>127</v>
      </c>
      <c r="H91" s="27">
        <f t="shared" si="1"/>
        <v>67.545787545787533</v>
      </c>
      <c r="I91" s="21">
        <v>77</v>
      </c>
      <c r="J91" s="21"/>
      <c r="K91" s="22"/>
      <c r="L91" s="22"/>
      <c r="M91" s="22"/>
      <c r="N91" s="22"/>
      <c r="O91" s="22">
        <v>5</v>
      </c>
      <c r="P91" s="22"/>
      <c r="Q91" s="22"/>
      <c r="R91" s="22"/>
      <c r="S91" s="22"/>
      <c r="T91" s="22"/>
      <c r="U91" s="22"/>
      <c r="V91" s="22"/>
      <c r="W91" s="22"/>
    </row>
    <row r="92" spans="1:23" x14ac:dyDescent="0.25">
      <c r="A92" s="24">
        <v>87</v>
      </c>
      <c r="B92" s="25">
        <v>97</v>
      </c>
      <c r="C92" s="26">
        <v>3.1666666666666669E-2</v>
      </c>
      <c r="D92" s="21" t="s">
        <v>216</v>
      </c>
      <c r="E92" s="21" t="s">
        <v>79</v>
      </c>
      <c r="F92" s="21" t="s">
        <v>217</v>
      </c>
      <c r="G92" s="21" t="s">
        <v>43</v>
      </c>
      <c r="H92" s="27">
        <f t="shared" si="1"/>
        <v>67.397660818713433</v>
      </c>
      <c r="I92" s="21">
        <v>78</v>
      </c>
      <c r="J92" s="21"/>
      <c r="K92" s="22"/>
      <c r="L92" s="22">
        <v>30</v>
      </c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</row>
    <row r="93" spans="1:23" ht="12.75" customHeight="1" x14ac:dyDescent="0.25">
      <c r="A93" s="24">
        <v>88</v>
      </c>
      <c r="B93" s="25">
        <v>63</v>
      </c>
      <c r="C93" s="26">
        <v>3.1666666666666669E-2</v>
      </c>
      <c r="D93" s="21" t="s">
        <v>218</v>
      </c>
      <c r="E93" s="21" t="s">
        <v>219</v>
      </c>
      <c r="F93" s="21" t="s">
        <v>42</v>
      </c>
      <c r="G93" s="21" t="s">
        <v>142</v>
      </c>
      <c r="H93" s="27">
        <f t="shared" si="1"/>
        <v>67.397660818713433</v>
      </c>
      <c r="I93" s="21"/>
      <c r="J93" s="21"/>
      <c r="K93" s="22"/>
      <c r="L93" s="22"/>
      <c r="M93" s="22"/>
      <c r="N93" s="22"/>
      <c r="O93" s="22"/>
      <c r="P93" s="22"/>
      <c r="Q93" s="22">
        <v>10</v>
      </c>
      <c r="R93" s="22"/>
      <c r="S93" s="22"/>
      <c r="T93" s="22"/>
      <c r="U93" s="22">
        <v>3</v>
      </c>
      <c r="V93" s="22"/>
      <c r="W93" s="22"/>
    </row>
    <row r="94" spans="1:23" ht="12.75" customHeight="1" x14ac:dyDescent="0.25">
      <c r="A94" s="24">
        <v>89</v>
      </c>
      <c r="B94" s="25">
        <v>42</v>
      </c>
      <c r="C94" s="26">
        <v>3.1782407407407405E-2</v>
      </c>
      <c r="D94" s="21" t="s">
        <v>59</v>
      </c>
      <c r="E94" s="21" t="s">
        <v>220</v>
      </c>
      <c r="F94" s="21" t="s">
        <v>221</v>
      </c>
      <c r="G94" s="21" t="s">
        <v>127</v>
      </c>
      <c r="H94" s="27">
        <f t="shared" si="1"/>
        <v>67.152221412964309</v>
      </c>
      <c r="I94" s="21">
        <v>79</v>
      </c>
      <c r="J94" s="21"/>
      <c r="K94" s="22"/>
      <c r="L94" s="22"/>
      <c r="M94" s="22"/>
      <c r="N94" s="22"/>
      <c r="O94" s="22">
        <v>6</v>
      </c>
      <c r="P94" s="22"/>
      <c r="Q94" s="22"/>
      <c r="R94" s="22"/>
      <c r="S94" s="22"/>
      <c r="T94" s="22"/>
      <c r="U94" s="22"/>
      <c r="V94" s="22"/>
      <c r="W94" s="22"/>
    </row>
    <row r="95" spans="1:23" ht="12.75" customHeight="1" x14ac:dyDescent="0.25">
      <c r="A95" s="24">
        <v>90</v>
      </c>
      <c r="B95" s="25">
        <v>4</v>
      </c>
      <c r="C95" s="26">
        <v>3.2476851851851847E-2</v>
      </c>
      <c r="D95" s="21" t="s">
        <v>222</v>
      </c>
      <c r="E95" s="21" t="s">
        <v>223</v>
      </c>
      <c r="F95" s="21" t="s">
        <v>194</v>
      </c>
      <c r="G95" s="21" t="s">
        <v>52</v>
      </c>
      <c r="H95" s="27">
        <f t="shared" si="1"/>
        <v>65.716322166785474</v>
      </c>
      <c r="I95" s="21">
        <v>80</v>
      </c>
      <c r="J95" s="21"/>
      <c r="K95" s="22"/>
      <c r="L95" s="22"/>
      <c r="M95" s="22"/>
      <c r="N95" s="22">
        <v>19</v>
      </c>
      <c r="O95" s="22"/>
      <c r="P95" s="22"/>
      <c r="Q95" s="22"/>
      <c r="R95" s="22"/>
      <c r="S95" s="22"/>
      <c r="T95" s="22"/>
      <c r="U95" s="22"/>
      <c r="V95" s="22"/>
      <c r="W95" s="22"/>
    </row>
    <row r="96" spans="1:23" ht="12.75" customHeight="1" x14ac:dyDescent="0.25">
      <c r="A96" s="24">
        <v>91</v>
      </c>
      <c r="B96" s="25">
        <v>85</v>
      </c>
      <c r="C96" s="26">
        <v>3.2499999999999994E-2</v>
      </c>
      <c r="D96" s="21" t="s">
        <v>224</v>
      </c>
      <c r="E96" s="21" t="s">
        <v>225</v>
      </c>
      <c r="F96" s="21" t="s">
        <v>226</v>
      </c>
      <c r="G96" s="21" t="s">
        <v>67</v>
      </c>
      <c r="H96" s="27">
        <f t="shared" si="1"/>
        <v>65.669515669515661</v>
      </c>
      <c r="I96" s="21">
        <v>81</v>
      </c>
      <c r="J96" s="21"/>
      <c r="K96" s="22"/>
      <c r="L96" s="22"/>
      <c r="M96" s="22">
        <v>25</v>
      </c>
      <c r="N96" s="22"/>
      <c r="O96" s="22"/>
      <c r="P96" s="22"/>
      <c r="Q96" s="22"/>
      <c r="R96" s="22"/>
      <c r="S96" s="22"/>
      <c r="T96" s="22"/>
      <c r="U96" s="22"/>
      <c r="V96" s="22"/>
      <c r="W96" s="22"/>
    </row>
    <row r="97" spans="1:23" ht="12.75" customHeight="1" x14ac:dyDescent="0.25">
      <c r="A97" s="24">
        <v>92</v>
      </c>
      <c r="B97" s="25">
        <v>108</v>
      </c>
      <c r="C97" s="26">
        <v>3.2708333333333332E-2</v>
      </c>
      <c r="D97" s="21" t="s">
        <v>227</v>
      </c>
      <c r="E97" s="21" t="s">
        <v>220</v>
      </c>
      <c r="F97" s="21" t="s">
        <v>228</v>
      </c>
      <c r="G97" s="21" t="s">
        <v>52</v>
      </c>
      <c r="H97" s="27">
        <f t="shared" si="1"/>
        <v>65.251238499646135</v>
      </c>
      <c r="I97" s="21">
        <v>82</v>
      </c>
      <c r="J97" s="21"/>
      <c r="K97" s="22"/>
      <c r="L97" s="22"/>
      <c r="M97" s="22"/>
      <c r="N97" s="22">
        <v>20</v>
      </c>
      <c r="O97" s="22"/>
      <c r="P97" s="22"/>
      <c r="Q97" s="22"/>
      <c r="R97" s="22"/>
      <c r="S97" s="22"/>
      <c r="T97" s="22"/>
      <c r="U97" s="22"/>
      <c r="V97" s="22"/>
      <c r="W97" s="22"/>
    </row>
    <row r="98" spans="1:23" ht="12.75" customHeight="1" x14ac:dyDescent="0.25">
      <c r="A98" s="24">
        <v>93</v>
      </c>
      <c r="B98" s="25">
        <v>77</v>
      </c>
      <c r="C98" s="26">
        <v>3.2858796296296296E-2</v>
      </c>
      <c r="D98" s="21" t="s">
        <v>229</v>
      </c>
      <c r="E98" s="21" t="s">
        <v>230</v>
      </c>
      <c r="F98" s="21" t="s">
        <v>111</v>
      </c>
      <c r="G98" s="21" t="s">
        <v>127</v>
      </c>
      <c r="H98" s="27">
        <f t="shared" si="1"/>
        <v>64.952448045086285</v>
      </c>
      <c r="I98" s="21">
        <v>83</v>
      </c>
      <c r="J98" s="21"/>
      <c r="K98" s="22"/>
      <c r="L98" s="22"/>
      <c r="M98" s="22"/>
      <c r="N98" s="22"/>
      <c r="O98" s="22">
        <v>7</v>
      </c>
      <c r="P98" s="22"/>
      <c r="Q98" s="22"/>
      <c r="R98" s="22"/>
      <c r="S98" s="22"/>
      <c r="T98" s="22"/>
      <c r="U98" s="22"/>
      <c r="V98" s="22"/>
      <c r="W98" s="22"/>
    </row>
    <row r="99" spans="1:23" ht="12.75" customHeight="1" x14ac:dyDescent="0.25">
      <c r="A99" s="24">
        <v>94</v>
      </c>
      <c r="B99" s="25">
        <v>45</v>
      </c>
      <c r="C99" s="26">
        <v>3.2928240740740737E-2</v>
      </c>
      <c r="D99" s="21" t="s">
        <v>231</v>
      </c>
      <c r="E99" s="21" t="s">
        <v>232</v>
      </c>
      <c r="F99" s="21" t="s">
        <v>55</v>
      </c>
      <c r="G99" s="21" t="s">
        <v>86</v>
      </c>
      <c r="H99" s="27">
        <f t="shared" si="1"/>
        <v>64.815465729349725</v>
      </c>
      <c r="I99" s="21"/>
      <c r="J99" s="21"/>
      <c r="K99" s="22"/>
      <c r="L99" s="22"/>
      <c r="M99" s="22"/>
      <c r="N99" s="22"/>
      <c r="O99" s="22"/>
      <c r="P99" s="22"/>
      <c r="Q99" s="22">
        <v>11</v>
      </c>
      <c r="R99" s="22"/>
      <c r="S99" s="22"/>
      <c r="T99" s="22">
        <v>4</v>
      </c>
      <c r="U99" s="22"/>
      <c r="V99" s="22"/>
      <c r="W99" s="22"/>
    </row>
    <row r="100" spans="1:23" ht="12.75" customHeight="1" x14ac:dyDescent="0.25">
      <c r="A100" s="24">
        <v>95</v>
      </c>
      <c r="B100" s="25">
        <v>103</v>
      </c>
      <c r="C100" s="26">
        <v>3.15625E-2</v>
      </c>
      <c r="D100" s="21" t="s">
        <v>233</v>
      </c>
      <c r="E100" s="21" t="s">
        <v>234</v>
      </c>
      <c r="F100" s="21" t="s">
        <v>235</v>
      </c>
      <c r="G100" s="21" t="s">
        <v>56</v>
      </c>
      <c r="H100" s="27">
        <f t="shared" si="1"/>
        <v>67.620095342867614</v>
      </c>
      <c r="I100" s="21">
        <v>84</v>
      </c>
      <c r="J100" s="21"/>
      <c r="K100" s="22">
        <v>2</v>
      </c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</row>
    <row r="101" spans="1:23" ht="12.75" customHeight="1" x14ac:dyDescent="0.25">
      <c r="A101" s="24">
        <v>96</v>
      </c>
      <c r="B101" s="25">
        <v>93</v>
      </c>
      <c r="C101" s="26">
        <v>3.3009259259259259E-2</v>
      </c>
      <c r="D101" s="21" t="s">
        <v>236</v>
      </c>
      <c r="E101" s="21" t="s">
        <v>77</v>
      </c>
      <c r="F101" s="21" t="s">
        <v>104</v>
      </c>
      <c r="G101" s="21" t="s">
        <v>127</v>
      </c>
      <c r="H101" s="27">
        <f t="shared" si="1"/>
        <v>64.656381486676011</v>
      </c>
      <c r="I101" s="21">
        <v>85</v>
      </c>
      <c r="J101" s="21"/>
      <c r="K101" s="22"/>
      <c r="L101" s="22"/>
      <c r="M101" s="22"/>
      <c r="N101" s="22"/>
      <c r="O101" s="22">
        <v>8</v>
      </c>
      <c r="P101" s="22"/>
      <c r="Q101" s="22"/>
      <c r="R101" s="22"/>
      <c r="S101" s="22"/>
      <c r="T101" s="22"/>
      <c r="U101" s="22"/>
      <c r="V101" s="22"/>
      <c r="W101" s="22"/>
    </row>
    <row r="102" spans="1:23" ht="12.75" customHeight="1" x14ac:dyDescent="0.25">
      <c r="A102" s="24">
        <v>97</v>
      </c>
      <c r="B102" s="25">
        <v>96</v>
      </c>
      <c r="C102" s="26">
        <v>3.30787037037037E-2</v>
      </c>
      <c r="D102" s="21" t="s">
        <v>237</v>
      </c>
      <c r="E102" s="21" t="s">
        <v>238</v>
      </c>
      <c r="F102" s="21" t="s">
        <v>122</v>
      </c>
      <c r="G102" s="21" t="s">
        <v>142</v>
      </c>
      <c r="H102" s="27">
        <f t="shared" si="1"/>
        <v>64.520643806857933</v>
      </c>
      <c r="I102" s="21"/>
      <c r="J102" s="21"/>
      <c r="K102" s="22"/>
      <c r="L102" s="22"/>
      <c r="M102" s="22"/>
      <c r="N102" s="22"/>
      <c r="O102" s="22"/>
      <c r="P102" s="22"/>
      <c r="Q102" s="22">
        <v>12</v>
      </c>
      <c r="R102" s="22"/>
      <c r="S102" s="22"/>
      <c r="T102" s="22"/>
      <c r="U102" s="22">
        <v>4</v>
      </c>
      <c r="V102" s="22"/>
      <c r="W102" s="22"/>
    </row>
    <row r="103" spans="1:23" ht="12.75" customHeight="1" x14ac:dyDescent="0.25">
      <c r="A103" s="24">
        <v>98</v>
      </c>
      <c r="B103" s="25">
        <v>9</v>
      </c>
      <c r="C103" s="26">
        <v>3.3472222222222223E-2</v>
      </c>
      <c r="D103" s="21" t="s">
        <v>239</v>
      </c>
      <c r="E103" s="21" t="s">
        <v>240</v>
      </c>
      <c r="F103" s="21" t="s">
        <v>61</v>
      </c>
      <c r="G103" s="21" t="s">
        <v>67</v>
      </c>
      <c r="H103" s="27">
        <f t="shared" si="1"/>
        <v>63.762102351313963</v>
      </c>
      <c r="I103" s="21">
        <v>86</v>
      </c>
      <c r="J103" s="21"/>
      <c r="K103" s="22"/>
      <c r="L103" s="22"/>
      <c r="M103" s="22">
        <v>26</v>
      </c>
      <c r="N103" s="22"/>
      <c r="O103" s="22"/>
      <c r="P103" s="22"/>
      <c r="Q103" s="22"/>
      <c r="R103" s="22"/>
      <c r="S103" s="22"/>
      <c r="T103" s="22"/>
      <c r="U103" s="22"/>
      <c r="V103" s="22"/>
      <c r="W103" s="22"/>
    </row>
    <row r="104" spans="1:23" ht="12.75" customHeight="1" x14ac:dyDescent="0.25">
      <c r="A104" s="24">
        <v>99</v>
      </c>
      <c r="B104" s="25">
        <v>59</v>
      </c>
      <c r="C104" s="26">
        <v>3.3506944444444443E-2</v>
      </c>
      <c r="D104" s="21" t="s">
        <v>53</v>
      </c>
      <c r="E104" s="21" t="s">
        <v>241</v>
      </c>
      <c r="F104" s="21" t="s">
        <v>242</v>
      </c>
      <c r="G104" s="21" t="s">
        <v>52</v>
      </c>
      <c r="H104" s="27">
        <f t="shared" si="1"/>
        <v>63.696027633851472</v>
      </c>
      <c r="I104" s="21">
        <v>87</v>
      </c>
      <c r="J104" s="21"/>
      <c r="K104" s="22"/>
      <c r="L104" s="22"/>
      <c r="M104" s="22"/>
      <c r="N104" s="22">
        <v>21</v>
      </c>
      <c r="O104" s="22"/>
      <c r="P104" s="22"/>
      <c r="Q104" s="22"/>
      <c r="R104" s="22"/>
      <c r="S104" s="22"/>
      <c r="T104" s="22"/>
      <c r="U104" s="22"/>
      <c r="V104" s="22"/>
      <c r="W104" s="22"/>
    </row>
    <row r="105" spans="1:23" ht="12.75" customHeight="1" x14ac:dyDescent="0.25">
      <c r="A105" s="24">
        <v>100</v>
      </c>
      <c r="B105" s="25">
        <v>47</v>
      </c>
      <c r="C105" s="26">
        <v>3.3854166666666664E-2</v>
      </c>
      <c r="D105" s="21" t="s">
        <v>233</v>
      </c>
      <c r="E105" s="21" t="s">
        <v>243</v>
      </c>
      <c r="F105" s="21" t="s">
        <v>48</v>
      </c>
      <c r="G105" s="21" t="s">
        <v>67</v>
      </c>
      <c r="H105" s="27">
        <f t="shared" si="1"/>
        <v>63.042735042735032</v>
      </c>
      <c r="I105" s="21">
        <v>88</v>
      </c>
      <c r="J105" s="21"/>
      <c r="K105" s="22"/>
      <c r="L105" s="22"/>
      <c r="M105" s="22">
        <v>27</v>
      </c>
      <c r="N105" s="22"/>
      <c r="O105" s="22"/>
      <c r="P105" s="22"/>
      <c r="Q105" s="22"/>
      <c r="R105" s="22"/>
      <c r="S105" s="22"/>
      <c r="T105" s="22"/>
      <c r="U105" s="22"/>
      <c r="V105" s="22"/>
      <c r="W105" s="22"/>
    </row>
    <row r="106" spans="1:23" ht="12.75" customHeight="1" x14ac:dyDescent="0.25">
      <c r="A106" s="24">
        <v>101</v>
      </c>
      <c r="B106" s="25">
        <v>102</v>
      </c>
      <c r="C106" s="26">
        <v>3.394675925925926E-2</v>
      </c>
      <c r="D106" s="21" t="s">
        <v>138</v>
      </c>
      <c r="E106" s="21" t="s">
        <v>234</v>
      </c>
      <c r="F106" s="21" t="s">
        <v>235</v>
      </c>
      <c r="G106" s="21" t="s">
        <v>67</v>
      </c>
      <c r="H106" s="27">
        <f t="shared" si="1"/>
        <v>62.870780770542098</v>
      </c>
      <c r="I106" s="21">
        <v>89</v>
      </c>
      <c r="J106" s="21"/>
      <c r="K106" s="22"/>
      <c r="L106" s="22"/>
      <c r="M106" s="22">
        <v>28</v>
      </c>
      <c r="N106" s="22"/>
      <c r="O106" s="22"/>
      <c r="P106" s="22"/>
      <c r="Q106" s="22"/>
      <c r="R106" s="22"/>
      <c r="S106" s="22"/>
      <c r="T106" s="22"/>
      <c r="U106" s="22"/>
      <c r="V106" s="22"/>
      <c r="W106" s="22"/>
    </row>
    <row r="107" spans="1:23" ht="12.75" customHeight="1" x14ac:dyDescent="0.25">
      <c r="A107" s="24">
        <v>102</v>
      </c>
      <c r="B107" s="25">
        <v>54</v>
      </c>
      <c r="C107" s="26">
        <v>3.4166666666666672E-2</v>
      </c>
      <c r="D107" s="21" t="s">
        <v>244</v>
      </c>
      <c r="E107" s="21" t="s">
        <v>241</v>
      </c>
      <c r="F107" s="21" t="s">
        <v>242</v>
      </c>
      <c r="G107" s="21" t="s">
        <v>142</v>
      </c>
      <c r="H107" s="27">
        <f t="shared" si="1"/>
        <v>62.466124661246589</v>
      </c>
      <c r="I107" s="21"/>
      <c r="J107" s="21"/>
      <c r="K107" s="22"/>
      <c r="L107" s="22"/>
      <c r="M107" s="22"/>
      <c r="N107" s="22"/>
      <c r="O107" s="22"/>
      <c r="P107" s="22"/>
      <c r="Q107" s="22">
        <v>13</v>
      </c>
      <c r="R107" s="22"/>
      <c r="S107" s="22"/>
      <c r="T107" s="22"/>
      <c r="U107" s="22">
        <v>5</v>
      </c>
      <c r="V107" s="22"/>
      <c r="W107" s="22"/>
    </row>
    <row r="108" spans="1:23" ht="12.75" customHeight="1" x14ac:dyDescent="0.25">
      <c r="A108" s="24">
        <v>103</v>
      </c>
      <c r="B108" s="25">
        <v>41</v>
      </c>
      <c r="C108" s="26">
        <v>3.4282407407407407E-2</v>
      </c>
      <c r="D108" s="21" t="s">
        <v>245</v>
      </c>
      <c r="E108" s="21" t="s">
        <v>246</v>
      </c>
      <c r="F108" s="21" t="s">
        <v>55</v>
      </c>
      <c r="G108" s="21" t="s">
        <v>142</v>
      </c>
      <c r="H108" s="27">
        <f t="shared" si="1"/>
        <v>62.255232950708972</v>
      </c>
      <c r="I108" s="21"/>
      <c r="J108" s="21"/>
      <c r="K108" s="22"/>
      <c r="L108" s="22"/>
      <c r="M108" s="22"/>
      <c r="N108" s="22"/>
      <c r="O108" s="22"/>
      <c r="P108" s="22"/>
      <c r="Q108" s="22">
        <v>14</v>
      </c>
      <c r="R108" s="22"/>
      <c r="S108" s="22"/>
      <c r="T108" s="22"/>
      <c r="U108" s="22">
        <v>6</v>
      </c>
      <c r="V108" s="22"/>
      <c r="W108" s="22"/>
    </row>
    <row r="109" spans="1:23" ht="12.75" customHeight="1" x14ac:dyDescent="0.25">
      <c r="A109" s="24">
        <v>104</v>
      </c>
      <c r="B109" s="25">
        <v>55</v>
      </c>
      <c r="C109" s="26">
        <v>3.4398148148148143E-2</v>
      </c>
      <c r="D109" s="21" t="s">
        <v>100</v>
      </c>
      <c r="E109" s="21" t="s">
        <v>135</v>
      </c>
      <c r="F109" s="21" t="s">
        <v>247</v>
      </c>
      <c r="G109" s="21" t="s">
        <v>67</v>
      </c>
      <c r="H109" s="27">
        <f t="shared" si="1"/>
        <v>62.045760430686414</v>
      </c>
      <c r="I109" s="21">
        <v>90</v>
      </c>
      <c r="J109" s="21"/>
      <c r="K109" s="22"/>
      <c r="L109" s="22"/>
      <c r="M109" s="22">
        <v>29</v>
      </c>
      <c r="N109" s="22"/>
      <c r="O109" s="22"/>
      <c r="P109" s="22"/>
      <c r="Q109" s="22"/>
      <c r="R109" s="22"/>
      <c r="S109" s="22"/>
      <c r="T109" s="22"/>
      <c r="U109" s="22"/>
      <c r="V109" s="22"/>
      <c r="W109" s="22"/>
    </row>
    <row r="110" spans="1:23" ht="12.75" customHeight="1" x14ac:dyDescent="0.25">
      <c r="A110" s="24">
        <v>105</v>
      </c>
      <c r="B110" s="25">
        <v>21</v>
      </c>
      <c r="C110" s="26">
        <v>3.4560185185185187E-2</v>
      </c>
      <c r="D110" s="21" t="s">
        <v>248</v>
      </c>
      <c r="E110" s="21" t="s">
        <v>54</v>
      </c>
      <c r="F110" s="21" t="s">
        <v>55</v>
      </c>
      <c r="G110" s="21" t="s">
        <v>177</v>
      </c>
      <c r="H110" s="27">
        <f t="shared" si="1"/>
        <v>61.754855994641659</v>
      </c>
      <c r="I110" s="21"/>
      <c r="J110" s="21"/>
      <c r="K110" s="22"/>
      <c r="L110" s="22"/>
      <c r="M110" s="22"/>
      <c r="N110" s="22"/>
      <c r="O110" s="22"/>
      <c r="P110" s="22"/>
      <c r="Q110" s="22">
        <v>15</v>
      </c>
      <c r="R110" s="22"/>
      <c r="S110" s="22"/>
      <c r="T110" s="22"/>
      <c r="U110" s="22"/>
      <c r="V110" s="22">
        <v>2</v>
      </c>
      <c r="W110" s="22"/>
    </row>
    <row r="111" spans="1:23" ht="12.75" customHeight="1" x14ac:dyDescent="0.25">
      <c r="A111" s="24">
        <v>106</v>
      </c>
      <c r="B111" s="25">
        <v>73</v>
      </c>
      <c r="C111" s="26">
        <v>3.5127314814814813E-2</v>
      </c>
      <c r="D111" s="21" t="s">
        <v>249</v>
      </c>
      <c r="E111" s="21" t="s">
        <v>250</v>
      </c>
      <c r="F111" s="21" t="s">
        <v>48</v>
      </c>
      <c r="G111" s="21" t="s">
        <v>86</v>
      </c>
      <c r="H111" s="27">
        <f t="shared" si="1"/>
        <v>60.757825370675448</v>
      </c>
      <c r="I111" s="21"/>
      <c r="J111" s="21"/>
      <c r="K111" s="22"/>
      <c r="L111" s="22"/>
      <c r="M111" s="22"/>
      <c r="N111" s="22"/>
      <c r="O111" s="22"/>
      <c r="P111" s="22"/>
      <c r="Q111" s="22">
        <v>16</v>
      </c>
      <c r="R111" s="22"/>
      <c r="S111" s="22"/>
      <c r="T111" s="22">
        <v>5</v>
      </c>
      <c r="U111" s="22"/>
      <c r="V111" s="22"/>
      <c r="W111" s="22"/>
    </row>
    <row r="112" spans="1:23" ht="12.75" customHeight="1" x14ac:dyDescent="0.25">
      <c r="A112" s="24">
        <v>107</v>
      </c>
      <c r="B112" s="25">
        <v>64</v>
      </c>
      <c r="C112" s="26">
        <v>3.5347222222222217E-2</v>
      </c>
      <c r="D112" s="21" t="s">
        <v>251</v>
      </c>
      <c r="E112" s="21" t="s">
        <v>92</v>
      </c>
      <c r="F112" s="21" t="s">
        <v>42</v>
      </c>
      <c r="G112" s="21" t="s">
        <v>127</v>
      </c>
      <c r="H112" s="27">
        <f t="shared" si="1"/>
        <v>60.379829731499669</v>
      </c>
      <c r="I112" s="21">
        <v>91</v>
      </c>
      <c r="J112" s="21"/>
      <c r="K112" s="22"/>
      <c r="L112" s="22"/>
      <c r="M112" s="22"/>
      <c r="N112" s="22"/>
      <c r="O112" s="22">
        <v>9</v>
      </c>
      <c r="P112" s="22"/>
      <c r="Q112" s="22"/>
      <c r="R112" s="22"/>
      <c r="S112" s="22"/>
      <c r="T112" s="22"/>
      <c r="U112" s="22"/>
      <c r="V112" s="22"/>
      <c r="W112" s="22"/>
    </row>
    <row r="113" spans="1:23" ht="12.75" customHeight="1" x14ac:dyDescent="0.25">
      <c r="A113" s="24">
        <v>108</v>
      </c>
      <c r="B113" s="25">
        <v>31</v>
      </c>
      <c r="C113" s="26">
        <v>3.5682870370370372E-2</v>
      </c>
      <c r="D113" s="21" t="s">
        <v>252</v>
      </c>
      <c r="E113" s="21" t="s">
        <v>92</v>
      </c>
      <c r="F113" s="21" t="s">
        <v>48</v>
      </c>
      <c r="G113" s="21" t="s">
        <v>86</v>
      </c>
      <c r="H113" s="27">
        <f t="shared" si="1"/>
        <v>59.811871553681463</v>
      </c>
      <c r="I113" s="21"/>
      <c r="J113" s="21"/>
      <c r="K113" s="22"/>
      <c r="L113" s="22"/>
      <c r="M113" s="22"/>
      <c r="N113" s="22"/>
      <c r="O113" s="22"/>
      <c r="P113" s="22"/>
      <c r="Q113" s="22">
        <v>17</v>
      </c>
      <c r="R113" s="22"/>
      <c r="S113" s="22"/>
      <c r="T113" s="22">
        <v>6</v>
      </c>
      <c r="U113" s="22"/>
      <c r="V113" s="22"/>
      <c r="W113" s="22"/>
    </row>
    <row r="114" spans="1:23" ht="12.75" customHeight="1" x14ac:dyDescent="0.25">
      <c r="A114" s="24">
        <v>109</v>
      </c>
      <c r="B114" s="25">
        <v>30</v>
      </c>
      <c r="C114" s="26">
        <v>3.5682870370370372E-2</v>
      </c>
      <c r="D114" s="21" t="s">
        <v>253</v>
      </c>
      <c r="E114" s="21" t="s">
        <v>92</v>
      </c>
      <c r="F114" s="21" t="s">
        <v>254</v>
      </c>
      <c r="G114" s="21" t="s">
        <v>127</v>
      </c>
      <c r="H114" s="27">
        <f t="shared" si="1"/>
        <v>59.811871553681463</v>
      </c>
      <c r="I114" s="21">
        <v>92</v>
      </c>
      <c r="J114" s="21"/>
      <c r="K114" s="22"/>
      <c r="L114" s="22"/>
      <c r="M114" s="22"/>
      <c r="N114" s="22"/>
      <c r="O114" s="22">
        <v>10</v>
      </c>
      <c r="P114" s="22"/>
      <c r="Q114" s="22"/>
      <c r="R114" s="22"/>
      <c r="S114" s="22"/>
      <c r="T114" s="22"/>
      <c r="U114" s="22"/>
      <c r="V114" s="22"/>
      <c r="W114" s="22"/>
    </row>
    <row r="115" spans="1:23" ht="12.75" customHeight="1" x14ac:dyDescent="0.25">
      <c r="A115" s="24">
        <v>110</v>
      </c>
      <c r="B115" s="25">
        <v>105</v>
      </c>
      <c r="C115" s="26">
        <v>3.6493055555555549E-2</v>
      </c>
      <c r="D115" s="21" t="s">
        <v>255</v>
      </c>
      <c r="E115" s="21" t="s">
        <v>148</v>
      </c>
      <c r="F115" s="21" t="s">
        <v>48</v>
      </c>
      <c r="G115" s="21" t="s">
        <v>86</v>
      </c>
      <c r="H115" s="27">
        <f t="shared" si="1"/>
        <v>58.483983507770375</v>
      </c>
      <c r="I115" s="21"/>
      <c r="J115" s="21"/>
      <c r="K115" s="22"/>
      <c r="L115" s="22"/>
      <c r="M115" s="22"/>
      <c r="N115" s="22"/>
      <c r="O115" s="22"/>
      <c r="P115" s="22"/>
      <c r="Q115" s="22">
        <v>18</v>
      </c>
      <c r="R115" s="22"/>
      <c r="S115" s="22"/>
      <c r="T115" s="22">
        <v>7</v>
      </c>
      <c r="U115" s="22"/>
      <c r="V115" s="22"/>
      <c r="W115" s="22"/>
    </row>
    <row r="116" spans="1:23" ht="12.75" customHeight="1" x14ac:dyDescent="0.25">
      <c r="A116" s="24">
        <v>111</v>
      </c>
      <c r="B116" s="25">
        <v>8</v>
      </c>
      <c r="C116" s="26">
        <v>4.0821759259259259E-2</v>
      </c>
      <c r="D116" s="21" t="s">
        <v>159</v>
      </c>
      <c r="E116" s="21" t="s">
        <v>134</v>
      </c>
      <c r="F116" s="21" t="s">
        <v>48</v>
      </c>
      <c r="G116" s="21" t="s">
        <v>52</v>
      </c>
      <c r="H116" s="27">
        <f t="shared" si="1"/>
        <v>52.282392968528491</v>
      </c>
      <c r="I116" s="21">
        <v>93</v>
      </c>
      <c r="J116" s="21"/>
      <c r="K116" s="22"/>
      <c r="L116" s="22"/>
      <c r="M116" s="22"/>
      <c r="N116" s="22">
        <v>22</v>
      </c>
      <c r="O116" s="22"/>
      <c r="P116" s="22"/>
      <c r="Q116" s="22"/>
      <c r="R116" s="22"/>
      <c r="S116" s="22"/>
      <c r="T116" s="22"/>
      <c r="U116" s="22"/>
      <c r="V116" s="22"/>
      <c r="W116" s="22"/>
    </row>
    <row r="117" spans="1:23" ht="12.75" customHeight="1" x14ac:dyDescent="0.25">
      <c r="A117" s="24">
        <v>112</v>
      </c>
      <c r="B117" s="25">
        <v>60</v>
      </c>
      <c r="C117" s="26">
        <v>3.7210648148148152E-2</v>
      </c>
      <c r="D117" s="21" t="s">
        <v>256</v>
      </c>
      <c r="E117" s="21" t="s">
        <v>257</v>
      </c>
      <c r="F117" s="21" t="s">
        <v>48</v>
      </c>
      <c r="G117" s="21" t="s">
        <v>86</v>
      </c>
      <c r="H117" s="27">
        <f t="shared" si="1"/>
        <v>57.356143079315693</v>
      </c>
      <c r="I117" s="21"/>
      <c r="J117" s="21"/>
      <c r="K117" s="22"/>
      <c r="L117" s="22"/>
      <c r="M117" s="22"/>
      <c r="N117" s="22"/>
      <c r="O117" s="22"/>
      <c r="P117" s="22"/>
      <c r="Q117" s="22">
        <v>19</v>
      </c>
      <c r="R117" s="22"/>
      <c r="S117" s="22"/>
      <c r="T117" s="22">
        <v>8</v>
      </c>
      <c r="U117" s="22"/>
      <c r="V117" s="22"/>
      <c r="W117" s="22"/>
    </row>
    <row r="118" spans="1:23" ht="12.75" customHeight="1" x14ac:dyDescent="0.25">
      <c r="A118" s="24">
        <v>113</v>
      </c>
      <c r="B118" s="25">
        <v>112</v>
      </c>
      <c r="C118" s="26">
        <v>3.7280092592592594E-2</v>
      </c>
      <c r="D118" s="21" t="s">
        <v>258</v>
      </c>
      <c r="E118" s="21" t="s">
        <v>259</v>
      </c>
      <c r="F118" s="21" t="s">
        <v>55</v>
      </c>
      <c r="G118" s="21" t="s">
        <v>67</v>
      </c>
      <c r="H118" s="27">
        <f t="shared" si="1"/>
        <v>57.249301459174163</v>
      </c>
      <c r="I118" s="21">
        <v>94</v>
      </c>
      <c r="J118" s="21"/>
      <c r="K118" s="22"/>
      <c r="L118" s="22"/>
      <c r="M118" s="22">
        <v>30</v>
      </c>
      <c r="N118" s="22"/>
      <c r="O118" s="22"/>
      <c r="P118" s="22"/>
      <c r="Q118" s="22"/>
      <c r="R118" s="22"/>
      <c r="S118" s="22"/>
      <c r="T118" s="22"/>
      <c r="U118" s="22"/>
      <c r="V118" s="22"/>
      <c r="W118" s="22"/>
    </row>
    <row r="119" spans="1:23" ht="12.75" customHeight="1" x14ac:dyDescent="0.25">
      <c r="A119" s="24">
        <v>114</v>
      </c>
      <c r="B119" s="25">
        <v>91</v>
      </c>
      <c r="C119" s="26">
        <v>3.7384259259259263E-2</v>
      </c>
      <c r="D119" s="21" t="s">
        <v>245</v>
      </c>
      <c r="E119" s="21" t="s">
        <v>260</v>
      </c>
      <c r="F119" s="21" t="s">
        <v>48</v>
      </c>
      <c r="G119" s="21" t="s">
        <v>86</v>
      </c>
      <c r="H119" s="27">
        <f t="shared" si="1"/>
        <v>57.08978328173373</v>
      </c>
      <c r="I119" s="21"/>
      <c r="J119" s="21"/>
      <c r="K119" s="22"/>
      <c r="L119" s="22"/>
      <c r="M119" s="22"/>
      <c r="N119" s="22"/>
      <c r="O119" s="22"/>
      <c r="P119" s="22"/>
      <c r="Q119" s="22">
        <v>20</v>
      </c>
      <c r="R119" s="22"/>
      <c r="S119" s="22"/>
      <c r="T119" s="22">
        <v>9</v>
      </c>
      <c r="U119" s="22"/>
      <c r="V119" s="22"/>
      <c r="W119" s="22"/>
    </row>
    <row r="120" spans="1:23" ht="12.75" customHeight="1" x14ac:dyDescent="0.25">
      <c r="A120" s="43">
        <v>115</v>
      </c>
      <c r="B120" s="44">
        <v>72</v>
      </c>
      <c r="C120" s="45">
        <v>3.847222222222222E-2</v>
      </c>
      <c r="D120" s="46" t="s">
        <v>261</v>
      </c>
      <c r="E120" s="46" t="s">
        <v>262</v>
      </c>
      <c r="F120" s="46" t="s">
        <v>42</v>
      </c>
      <c r="G120" s="46" t="s">
        <v>263</v>
      </c>
      <c r="H120" s="47">
        <f t="shared" si="1"/>
        <v>55.475330926594467</v>
      </c>
      <c r="I120" s="46">
        <v>95</v>
      </c>
      <c r="J120" s="46"/>
      <c r="K120" s="48"/>
      <c r="L120" s="48"/>
      <c r="M120" s="48"/>
      <c r="N120" s="48"/>
      <c r="O120" s="48"/>
      <c r="P120" s="48">
        <v>1</v>
      </c>
      <c r="Q120" s="22"/>
      <c r="R120" s="22"/>
      <c r="S120" s="22"/>
      <c r="T120" s="22"/>
      <c r="U120" s="22"/>
      <c r="V120" s="22"/>
      <c r="W120" s="22"/>
    </row>
    <row r="121" spans="1:23" ht="12.75" customHeight="1" x14ac:dyDescent="0.25">
      <c r="A121" s="24">
        <v>116</v>
      </c>
      <c r="B121" s="25">
        <v>107</v>
      </c>
      <c r="C121" s="26">
        <v>3.9016203703703699E-2</v>
      </c>
      <c r="D121" s="21" t="s">
        <v>264</v>
      </c>
      <c r="E121" s="21" t="s">
        <v>220</v>
      </c>
      <c r="F121" s="21" t="s">
        <v>228</v>
      </c>
      <c r="G121" s="21" t="s">
        <v>142</v>
      </c>
      <c r="H121" s="27">
        <f t="shared" si="1"/>
        <v>54.701868881637495</v>
      </c>
      <c r="I121" s="21"/>
      <c r="J121" s="21"/>
      <c r="K121" s="22"/>
      <c r="L121" s="22"/>
      <c r="M121" s="22"/>
      <c r="N121" s="22"/>
      <c r="O121" s="22"/>
      <c r="P121" s="22"/>
      <c r="Q121" s="22">
        <v>21</v>
      </c>
      <c r="R121" s="22"/>
      <c r="S121" s="22"/>
      <c r="T121" s="22"/>
      <c r="U121" s="22">
        <v>7</v>
      </c>
      <c r="V121" s="22"/>
      <c r="W121" s="22"/>
    </row>
    <row r="122" spans="1:23" ht="12.75" customHeight="1" x14ac:dyDescent="0.25">
      <c r="A122" s="24">
        <v>117</v>
      </c>
      <c r="B122" s="25">
        <v>110</v>
      </c>
      <c r="C122" s="26">
        <v>3.9583333333333331E-2</v>
      </c>
      <c r="D122" s="21" t="s">
        <v>178</v>
      </c>
      <c r="E122" s="21" t="s">
        <v>265</v>
      </c>
      <c r="F122" s="21" t="s">
        <v>194</v>
      </c>
      <c r="G122" s="21" t="s">
        <v>127</v>
      </c>
      <c r="H122" s="27">
        <f t="shared" si="1"/>
        <v>53.918128654970751</v>
      </c>
      <c r="I122" s="21">
        <v>96</v>
      </c>
      <c r="J122" s="21"/>
      <c r="K122" s="22"/>
      <c r="L122" s="22"/>
      <c r="M122" s="22"/>
      <c r="N122" s="22"/>
      <c r="O122" s="22">
        <v>11</v>
      </c>
      <c r="P122" s="22"/>
      <c r="Q122" s="22"/>
      <c r="R122" s="22"/>
      <c r="S122" s="22"/>
      <c r="T122" s="22"/>
      <c r="U122" s="22"/>
      <c r="V122" s="22"/>
      <c r="W122" s="22"/>
    </row>
    <row r="123" spans="1:23" ht="12.75" customHeight="1" x14ac:dyDescent="0.25">
      <c r="A123" s="24">
        <v>118</v>
      </c>
      <c r="B123" s="25">
        <v>57</v>
      </c>
      <c r="C123" s="26">
        <v>4.1365740740740745E-2</v>
      </c>
      <c r="D123" s="21" t="s">
        <v>144</v>
      </c>
      <c r="E123" s="21" t="s">
        <v>102</v>
      </c>
      <c r="F123" s="21" t="s">
        <v>48</v>
      </c>
      <c r="G123" s="21" t="s">
        <v>127</v>
      </c>
      <c r="H123" s="27">
        <f t="shared" si="1"/>
        <v>51.594851706771117</v>
      </c>
      <c r="I123" s="21">
        <v>97</v>
      </c>
      <c r="J123" s="21"/>
      <c r="K123" s="22"/>
      <c r="L123" s="22"/>
      <c r="M123" s="22"/>
      <c r="N123" s="22"/>
      <c r="O123" s="22">
        <v>12</v>
      </c>
      <c r="P123" s="22"/>
      <c r="Q123" s="22"/>
      <c r="R123" s="22"/>
      <c r="S123" s="22"/>
      <c r="T123" s="22"/>
      <c r="U123" s="22"/>
      <c r="V123" s="22"/>
      <c r="W123" s="22"/>
    </row>
    <row r="124" spans="1:23" ht="12.75" customHeight="1" x14ac:dyDescent="0.25">
      <c r="A124" s="24">
        <v>119</v>
      </c>
      <c r="B124" s="25">
        <v>71</v>
      </c>
      <c r="C124" s="26">
        <v>4.1539351851851855E-2</v>
      </c>
      <c r="D124" s="21" t="s">
        <v>266</v>
      </c>
      <c r="E124" s="21" t="s">
        <v>267</v>
      </c>
      <c r="F124" s="21" t="s">
        <v>48</v>
      </c>
      <c r="G124" s="21" t="s">
        <v>86</v>
      </c>
      <c r="H124" s="27">
        <f t="shared" si="1"/>
        <v>51.379214265812202</v>
      </c>
      <c r="I124" s="21"/>
      <c r="J124" s="21"/>
      <c r="K124" s="22"/>
      <c r="L124" s="22"/>
      <c r="M124" s="22"/>
      <c r="N124" s="22"/>
      <c r="O124" s="22"/>
      <c r="P124" s="22"/>
      <c r="Q124" s="22">
        <v>22</v>
      </c>
      <c r="R124" s="22"/>
      <c r="S124" s="22"/>
      <c r="T124" s="22">
        <v>10</v>
      </c>
      <c r="U124" s="22"/>
      <c r="V124" s="22"/>
      <c r="W124" s="22"/>
    </row>
    <row r="125" spans="1:23" ht="12.75" customHeight="1" x14ac:dyDescent="0.25">
      <c r="A125" s="24">
        <v>120</v>
      </c>
      <c r="B125" s="25">
        <v>115</v>
      </c>
      <c r="C125" s="26">
        <v>4.1550925925925929E-2</v>
      </c>
      <c r="D125" s="21" t="s">
        <v>268</v>
      </c>
      <c r="E125" s="21" t="s">
        <v>269</v>
      </c>
      <c r="F125" s="21" t="s">
        <v>42</v>
      </c>
      <c r="G125" s="21" t="s">
        <v>86</v>
      </c>
      <c r="H125" s="27">
        <f t="shared" si="1"/>
        <v>51.364902506963773</v>
      </c>
      <c r="I125" s="21"/>
      <c r="J125" s="21"/>
      <c r="K125" s="22"/>
      <c r="L125" s="22"/>
      <c r="M125" s="22"/>
      <c r="N125" s="22"/>
      <c r="O125" s="22"/>
      <c r="P125" s="22"/>
      <c r="Q125" s="22">
        <v>23</v>
      </c>
      <c r="R125" s="22"/>
      <c r="S125" s="22"/>
      <c r="T125" s="22">
        <v>11</v>
      </c>
      <c r="U125" s="22"/>
      <c r="V125" s="22"/>
      <c r="W125" s="22"/>
    </row>
    <row r="126" spans="1:23" ht="12.75" customHeight="1" x14ac:dyDescent="0.25">
      <c r="A126" s="24">
        <v>121</v>
      </c>
      <c r="B126" s="49">
        <v>52</v>
      </c>
      <c r="C126" s="26">
        <v>4.2245370370370371E-2</v>
      </c>
      <c r="D126" s="21" t="s">
        <v>270</v>
      </c>
      <c r="E126" s="21" t="s">
        <v>271</v>
      </c>
      <c r="F126" s="21" t="s">
        <v>42</v>
      </c>
      <c r="G126" s="21" t="s">
        <v>263</v>
      </c>
      <c r="H126" s="27">
        <f t="shared" si="1"/>
        <v>50.520547945205472</v>
      </c>
      <c r="I126" s="21">
        <v>98</v>
      </c>
      <c r="J126" s="21"/>
      <c r="K126" s="22"/>
      <c r="L126" s="22"/>
      <c r="M126" s="22"/>
      <c r="N126" s="22"/>
      <c r="O126" s="22"/>
      <c r="P126" s="22">
        <v>2</v>
      </c>
      <c r="Q126" s="22"/>
      <c r="R126" s="22"/>
      <c r="S126" s="22"/>
      <c r="T126" s="22"/>
      <c r="U126" s="22"/>
      <c r="V126" s="22"/>
      <c r="W126" s="22"/>
    </row>
    <row r="127" spans="1:23" x14ac:dyDescent="0.25">
      <c r="A127" s="24">
        <v>122</v>
      </c>
      <c r="B127" s="25">
        <v>113</v>
      </c>
      <c r="C127" s="26" t="s">
        <v>272</v>
      </c>
      <c r="D127" s="21" t="s">
        <v>273</v>
      </c>
      <c r="E127" s="21" t="s">
        <v>274</v>
      </c>
      <c r="F127" s="21" t="s">
        <v>275</v>
      </c>
      <c r="G127" s="21" t="s">
        <v>43</v>
      </c>
      <c r="H127" s="27" t="e">
        <f t="shared" si="1"/>
        <v>#VALUE!</v>
      </c>
      <c r="I127" s="21"/>
      <c r="J127" s="21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</row>
    <row r="128" spans="1:23" x14ac:dyDescent="0.25">
      <c r="A128" s="24">
        <v>123</v>
      </c>
      <c r="B128" s="25">
        <v>117</v>
      </c>
      <c r="C128" s="26" t="s">
        <v>272</v>
      </c>
      <c r="D128" s="21" t="s">
        <v>222</v>
      </c>
      <c r="E128" s="21" t="s">
        <v>276</v>
      </c>
      <c r="F128" s="21" t="s">
        <v>48</v>
      </c>
      <c r="G128" s="21" t="s">
        <v>43</v>
      </c>
      <c r="H128" s="27" t="e">
        <f t="shared" si="1"/>
        <v>#VALUE!</v>
      </c>
      <c r="I128" s="21"/>
      <c r="J128" s="21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</row>
    <row r="129" spans="1:24" ht="12.75" customHeight="1" x14ac:dyDescent="0.25">
      <c r="A129" s="50"/>
      <c r="B129" s="51"/>
      <c r="C129" s="52"/>
      <c r="D129" s="53"/>
      <c r="E129" s="53"/>
      <c r="F129" s="53"/>
      <c r="G129" s="53"/>
      <c r="H129" s="53"/>
      <c r="I129" s="54">
        <f t="shared" ref="I129:P129" si="2">MAX(I6:I128)</f>
        <v>98</v>
      </c>
      <c r="J129" s="54">
        <f t="shared" si="2"/>
        <v>0</v>
      </c>
      <c r="K129" s="54">
        <f t="shared" si="2"/>
        <v>2</v>
      </c>
      <c r="L129" s="54">
        <f t="shared" si="2"/>
        <v>30</v>
      </c>
      <c r="M129" s="54">
        <f t="shared" si="2"/>
        <v>30</v>
      </c>
      <c r="N129" s="54">
        <f t="shared" si="2"/>
        <v>22</v>
      </c>
      <c r="O129" s="54">
        <f t="shared" si="2"/>
        <v>12</v>
      </c>
      <c r="P129" s="54">
        <f t="shared" si="2"/>
        <v>2</v>
      </c>
      <c r="Q129" s="54">
        <f>MAX(Q6:Q128)</f>
        <v>23</v>
      </c>
      <c r="R129" s="54">
        <f t="shared" ref="R129:W129" si="3">MAX(R6:R128)</f>
        <v>0</v>
      </c>
      <c r="S129" s="54">
        <f t="shared" si="3"/>
        <v>3</v>
      </c>
      <c r="T129" s="54">
        <f t="shared" si="3"/>
        <v>11</v>
      </c>
      <c r="U129" s="54">
        <f t="shared" si="3"/>
        <v>7</v>
      </c>
      <c r="V129" s="54">
        <f t="shared" si="3"/>
        <v>2</v>
      </c>
      <c r="W129" s="54">
        <f t="shared" si="3"/>
        <v>0</v>
      </c>
      <c r="X129" s="55"/>
    </row>
    <row r="130" spans="1:24" ht="12.75" customHeight="1" x14ac:dyDescent="0.25">
      <c r="A130" s="56" t="s">
        <v>277</v>
      </c>
      <c r="B130" s="51"/>
      <c r="C130" s="52"/>
      <c r="D130" s="53"/>
      <c r="E130" s="53"/>
      <c r="F130" s="53"/>
      <c r="G130" s="53"/>
      <c r="H130" s="51" t="s">
        <v>278</v>
      </c>
      <c r="I130" s="147" t="str">
        <f>IF(I129=SUM(J129:P129),"PASS","FAIL")</f>
        <v>PASS</v>
      </c>
      <c r="J130" s="147"/>
      <c r="K130" s="147"/>
      <c r="L130" s="147"/>
      <c r="M130" s="147"/>
      <c r="N130" s="147"/>
      <c r="O130" s="147"/>
      <c r="P130" s="147"/>
      <c r="Q130" s="147" t="str">
        <f>IF(Q129=SUM(R129:W129),"PASS","FAIL")</f>
        <v>PASS</v>
      </c>
      <c r="R130" s="147"/>
      <c r="S130" s="147"/>
      <c r="T130" s="147"/>
      <c r="U130" s="147"/>
      <c r="V130" s="147"/>
      <c r="W130" s="147"/>
      <c r="X130" s="55"/>
    </row>
    <row r="131" spans="1:24" ht="12.75" customHeight="1" x14ac:dyDescent="0.25">
      <c r="A131" s="56"/>
      <c r="B131" s="51"/>
      <c r="C131" s="52"/>
      <c r="D131" s="53"/>
      <c r="E131" s="53"/>
      <c r="F131" s="53"/>
      <c r="G131" s="53"/>
      <c r="H131" s="51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5"/>
    </row>
    <row r="132" spans="1:24" ht="12.75" customHeight="1" x14ac:dyDescent="0.25">
      <c r="A132" s="50"/>
      <c r="B132" s="148" t="s">
        <v>279</v>
      </c>
      <c r="C132" s="149"/>
      <c r="D132" s="150"/>
      <c r="E132" s="148" t="s">
        <v>280</v>
      </c>
      <c r="F132" s="150"/>
      <c r="G132" s="57"/>
      <c r="H132" s="58">
        <v>123</v>
      </c>
      <c r="I132" s="58" t="s">
        <v>281</v>
      </c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5"/>
    </row>
    <row r="133" spans="1:24" ht="12.75" customHeight="1" x14ac:dyDescent="0.25">
      <c r="A133" s="50"/>
      <c r="B133" s="60" t="s">
        <v>282</v>
      </c>
      <c r="C133" s="151" t="s">
        <v>29</v>
      </c>
      <c r="D133" s="152"/>
      <c r="E133" s="60" t="s">
        <v>282</v>
      </c>
      <c r="F133" s="60" t="s">
        <v>29</v>
      </c>
      <c r="G133" s="57"/>
      <c r="H133" s="58">
        <v>121</v>
      </c>
      <c r="I133" s="58" t="s">
        <v>283</v>
      </c>
      <c r="J133" s="53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5"/>
    </row>
    <row r="134" spans="1:24" ht="12.75" customHeight="1" x14ac:dyDescent="0.25">
      <c r="A134" s="61" t="s">
        <v>284</v>
      </c>
      <c r="B134" s="62">
        <f>A6+A7+A11+A15</f>
        <v>19</v>
      </c>
      <c r="C134" s="153" t="s">
        <v>285</v>
      </c>
      <c r="D134" s="153"/>
      <c r="E134" s="62">
        <f>A68+A87+A93</f>
        <v>233</v>
      </c>
      <c r="F134" s="63" t="s">
        <v>285</v>
      </c>
      <c r="G134" s="64"/>
      <c r="H134" s="65">
        <f>AVERAGE(C6:C10)</f>
        <v>2.134259259259259E-2</v>
      </c>
      <c r="I134" s="58" t="s">
        <v>286</v>
      </c>
      <c r="J134" s="53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5"/>
    </row>
    <row r="135" spans="1:24" ht="12.75" customHeight="1" x14ac:dyDescent="0.25">
      <c r="A135" s="66" t="s">
        <v>287</v>
      </c>
      <c r="B135" s="67">
        <f>A10+A14+A44+A90</f>
        <v>138</v>
      </c>
      <c r="C135" s="142" t="s">
        <v>55</v>
      </c>
      <c r="D135" s="142"/>
      <c r="E135" s="68">
        <f>A99+A108+A110</f>
        <v>302</v>
      </c>
      <c r="F135" s="69" t="s">
        <v>55</v>
      </c>
      <c r="G135" s="64"/>
      <c r="J135" s="53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5"/>
    </row>
    <row r="136" spans="1:24" ht="12.75" customHeight="1" x14ac:dyDescent="0.25">
      <c r="A136" s="66" t="s">
        <v>288</v>
      </c>
      <c r="B136" s="67">
        <f>A28+A51+A56+A72</f>
        <v>187</v>
      </c>
      <c r="C136" s="142" t="s">
        <v>99</v>
      </c>
      <c r="D136" s="142"/>
      <c r="E136" s="68"/>
      <c r="F136" s="70"/>
      <c r="G136" s="64"/>
      <c r="H136" s="53"/>
      <c r="I136" s="53"/>
      <c r="J136" s="53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5"/>
    </row>
    <row r="137" spans="1:24" x14ac:dyDescent="0.25">
      <c r="A137" s="50"/>
      <c r="B137" s="51"/>
      <c r="C137" s="52"/>
      <c r="D137" s="53"/>
      <c r="E137" s="71"/>
      <c r="F137" s="71"/>
      <c r="G137" s="71"/>
      <c r="H137" s="53"/>
      <c r="I137" s="53"/>
      <c r="J137" s="53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5"/>
    </row>
    <row r="138" spans="1:24" x14ac:dyDescent="0.25">
      <c r="A138" s="50"/>
      <c r="B138" s="51"/>
      <c r="C138" s="52"/>
      <c r="D138" s="53"/>
      <c r="E138" s="72"/>
      <c r="F138" s="72"/>
      <c r="G138" s="72"/>
      <c r="H138" s="73"/>
      <c r="I138" s="53"/>
      <c r="J138" s="53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5"/>
    </row>
    <row r="139" spans="1:24" x14ac:dyDescent="0.25">
      <c r="A139" s="50"/>
      <c r="B139" s="51"/>
      <c r="C139" s="52"/>
      <c r="D139" s="53"/>
      <c r="E139" s="53"/>
      <c r="F139" s="53"/>
      <c r="G139" s="53"/>
      <c r="H139" s="53"/>
      <c r="I139" s="53"/>
      <c r="J139" s="53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5"/>
    </row>
    <row r="140" spans="1:24" x14ac:dyDescent="0.25">
      <c r="A140" s="74" t="s">
        <v>289</v>
      </c>
      <c r="B140" s="74"/>
      <c r="C140" s="75" t="s">
        <v>290</v>
      </c>
      <c r="D140" s="53"/>
      <c r="E140" s="53"/>
      <c r="F140" s="53"/>
      <c r="G140" s="53"/>
      <c r="H140" s="53"/>
      <c r="I140" s="53"/>
      <c r="J140" s="53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5"/>
    </row>
    <row r="141" spans="1:24" x14ac:dyDescent="0.25">
      <c r="A141" s="74" t="s">
        <v>291</v>
      </c>
      <c r="B141" s="74"/>
      <c r="C141" s="75" t="s">
        <v>292</v>
      </c>
      <c r="D141" s="53"/>
      <c r="E141" s="53"/>
      <c r="F141" s="53"/>
      <c r="G141" s="53"/>
      <c r="H141" s="53"/>
      <c r="I141" s="53"/>
      <c r="J141" s="53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5"/>
    </row>
    <row r="142" spans="1:24" x14ac:dyDescent="0.25">
      <c r="A142" s="74" t="s">
        <v>293</v>
      </c>
      <c r="B142" s="74"/>
      <c r="C142" s="75" t="s">
        <v>294</v>
      </c>
      <c r="D142" s="53"/>
      <c r="E142" s="53"/>
      <c r="F142" s="53"/>
      <c r="G142" s="53"/>
      <c r="H142" s="53"/>
      <c r="I142" s="53"/>
      <c r="J142" s="53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5"/>
    </row>
    <row r="143" spans="1:24" x14ac:dyDescent="0.25">
      <c r="A143" s="74" t="s">
        <v>295</v>
      </c>
      <c r="B143" s="74"/>
      <c r="C143" s="75" t="s">
        <v>296</v>
      </c>
      <c r="D143" s="53"/>
      <c r="E143" s="53"/>
      <c r="F143" s="53"/>
      <c r="G143" s="53"/>
      <c r="H143" s="53"/>
      <c r="I143" s="53"/>
      <c r="J143" s="53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5"/>
    </row>
    <row r="144" spans="1:24" x14ac:dyDescent="0.25">
      <c r="A144" s="74" t="s">
        <v>297</v>
      </c>
      <c r="B144" s="74"/>
      <c r="C144" s="75" t="s">
        <v>298</v>
      </c>
      <c r="D144" s="53"/>
      <c r="E144" s="53"/>
      <c r="F144" s="53"/>
      <c r="G144" s="53"/>
      <c r="H144" s="53"/>
      <c r="I144" s="53"/>
      <c r="J144" s="53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5"/>
    </row>
    <row r="145" spans="1:24" x14ac:dyDescent="0.25">
      <c r="A145" s="74" t="s">
        <v>299</v>
      </c>
      <c r="B145" s="74"/>
      <c r="C145" s="75" t="s">
        <v>300</v>
      </c>
      <c r="D145" s="53"/>
      <c r="E145" s="53"/>
      <c r="F145" s="53"/>
      <c r="G145" s="53"/>
      <c r="H145" s="53"/>
      <c r="I145" s="53"/>
      <c r="J145" s="53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5"/>
    </row>
    <row r="146" spans="1:24" x14ac:dyDescent="0.25">
      <c r="A146" s="74" t="s">
        <v>301</v>
      </c>
      <c r="B146" s="74"/>
      <c r="C146" s="75" t="s">
        <v>302</v>
      </c>
      <c r="D146" s="53"/>
      <c r="E146" s="53"/>
      <c r="F146" s="53"/>
      <c r="G146" s="53"/>
      <c r="H146" s="53"/>
      <c r="I146" s="53"/>
      <c r="J146" s="53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5"/>
    </row>
    <row r="147" spans="1:24" x14ac:dyDescent="0.25">
      <c r="A147" s="74"/>
      <c r="B147" s="74"/>
      <c r="C147" s="75"/>
      <c r="D147" s="53"/>
      <c r="E147" s="53"/>
      <c r="F147" s="53"/>
      <c r="G147" s="53"/>
      <c r="H147" s="53"/>
      <c r="I147" s="53"/>
      <c r="J147" s="53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5"/>
    </row>
    <row r="148" spans="1:24" x14ac:dyDescent="0.25">
      <c r="A148" s="74" t="s">
        <v>303</v>
      </c>
      <c r="C148" s="74" t="s">
        <v>304</v>
      </c>
      <c r="E148" s="53"/>
      <c r="F148" s="53"/>
      <c r="G148" s="53"/>
      <c r="H148" s="53"/>
      <c r="I148" s="53"/>
      <c r="J148" s="53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5"/>
    </row>
    <row r="149" spans="1:24" x14ac:dyDescent="0.25">
      <c r="A149" s="74" t="s">
        <v>305</v>
      </c>
      <c r="B149" s="74"/>
      <c r="C149" s="75"/>
      <c r="D149" s="53"/>
      <c r="E149" s="53"/>
      <c r="F149" s="53"/>
      <c r="G149" s="53"/>
      <c r="H149" s="53"/>
      <c r="I149" s="53"/>
      <c r="J149" s="53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5"/>
    </row>
    <row r="150" spans="1:24" x14ac:dyDescent="0.25">
      <c r="A150" s="74"/>
      <c r="B150" s="74"/>
      <c r="C150" s="75"/>
      <c r="D150" s="53"/>
      <c r="E150" s="53"/>
      <c r="F150" s="53"/>
      <c r="G150" s="53"/>
      <c r="H150" s="53"/>
      <c r="I150" s="53"/>
      <c r="J150" s="53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5"/>
    </row>
    <row r="151" spans="1:24" x14ac:dyDescent="0.25">
      <c r="A151" s="74" t="s">
        <v>306</v>
      </c>
      <c r="B151" s="74"/>
      <c r="C151" s="75"/>
      <c r="D151" s="53"/>
      <c r="E151" s="53"/>
      <c r="F151" s="53"/>
      <c r="G151" s="53"/>
      <c r="H151" s="53"/>
      <c r="I151" s="53"/>
      <c r="J151" s="53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5"/>
    </row>
    <row r="152" spans="1:24" x14ac:dyDescent="0.25">
      <c r="A152" s="74"/>
      <c r="B152" s="74"/>
      <c r="C152" s="75"/>
      <c r="D152" s="53"/>
      <c r="E152" s="53"/>
      <c r="F152" s="53"/>
      <c r="G152" s="53"/>
      <c r="H152" s="53"/>
      <c r="I152" s="53"/>
      <c r="J152" s="53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5"/>
    </row>
    <row r="153" spans="1:24" x14ac:dyDescent="0.25">
      <c r="B153" s="74"/>
      <c r="C153" s="75"/>
      <c r="D153" s="53"/>
      <c r="E153" s="53"/>
      <c r="F153" s="53"/>
      <c r="G153" s="53"/>
      <c r="H153" s="53"/>
      <c r="I153" s="53"/>
      <c r="J153" s="53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5"/>
    </row>
    <row r="154" spans="1:24" x14ac:dyDescent="0.25">
      <c r="A154" s="74"/>
      <c r="B154" s="74"/>
      <c r="C154" s="75"/>
      <c r="D154" s="53"/>
      <c r="E154" s="53"/>
      <c r="F154" s="53"/>
      <c r="G154" s="53"/>
      <c r="H154" s="53"/>
      <c r="I154" s="53"/>
      <c r="J154" s="53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5"/>
    </row>
    <row r="155" spans="1:24" x14ac:dyDescent="0.25">
      <c r="A155" s="50"/>
      <c r="B155" s="51"/>
      <c r="C155" s="52"/>
      <c r="D155" s="53"/>
      <c r="E155" s="53"/>
      <c r="F155" s="53"/>
      <c r="G155" s="53"/>
      <c r="H155" s="53"/>
      <c r="I155" s="53"/>
      <c r="J155" s="53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5"/>
    </row>
    <row r="156" spans="1:24" x14ac:dyDescent="0.25">
      <c r="A156" s="50"/>
      <c r="B156" s="51"/>
      <c r="C156" s="52"/>
      <c r="D156" s="53"/>
      <c r="E156" s="53"/>
      <c r="F156" s="53"/>
      <c r="G156" s="53"/>
      <c r="H156" s="53"/>
      <c r="I156" s="53"/>
      <c r="J156" s="53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5"/>
    </row>
    <row r="157" spans="1:24" x14ac:dyDescent="0.25">
      <c r="A157" s="50"/>
      <c r="B157" s="51"/>
      <c r="C157" s="52"/>
      <c r="D157" s="53"/>
      <c r="E157" s="53"/>
      <c r="F157" s="53"/>
      <c r="G157" s="53"/>
      <c r="H157" s="53"/>
      <c r="I157" s="53"/>
      <c r="J157" s="53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5"/>
    </row>
  </sheetData>
  <mergeCells count="13">
    <mergeCell ref="C136:D136"/>
    <mergeCell ref="A2:W2"/>
    <mergeCell ref="A4:G4"/>
    <mergeCell ref="I4:P4"/>
    <mergeCell ref="Q4:W4"/>
    <mergeCell ref="D5:E5"/>
    <mergeCell ref="I130:P130"/>
    <mergeCell ref="Q130:W130"/>
    <mergeCell ref="B132:D132"/>
    <mergeCell ref="E132:F132"/>
    <mergeCell ref="C133:D133"/>
    <mergeCell ref="C134:D134"/>
    <mergeCell ref="C135:D135"/>
  </mergeCells>
  <conditionalFormatting sqref="B6:B128">
    <cfRule type="duplicateValues" dxfId="2" priority="3"/>
  </conditionalFormatting>
  <conditionalFormatting sqref="I130:P131">
    <cfRule type="cellIs" dxfId="1" priority="2" operator="equal">
      <formula>"PASS"</formula>
    </cfRule>
  </conditionalFormatting>
  <conditionalFormatting sqref="Q130:W131">
    <cfRule type="cellIs" dxfId="0" priority="1" operator="equal">
      <formula>"PASS"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workbookViewId="0">
      <selection activeCell="D17" sqref="D17"/>
    </sheetView>
  </sheetViews>
  <sheetFormatPr defaultRowHeight="12.75" x14ac:dyDescent="0.25"/>
  <cols>
    <col min="1" max="1" width="7.5703125" style="91" bestFit="1" customWidth="1"/>
    <col min="2" max="2" width="7.140625" style="91" bestFit="1" customWidth="1"/>
    <col min="3" max="3" width="19.140625" style="92" bestFit="1" customWidth="1"/>
    <col min="4" max="4" width="20.28515625" style="81" customWidth="1"/>
    <col min="5" max="5" width="11.140625" style="92" customWidth="1"/>
    <col min="6" max="6" width="7.7109375" style="97" customWidth="1"/>
    <col min="7" max="7" width="10.85546875" style="97" customWidth="1"/>
    <col min="8" max="8" width="8.42578125" style="81" customWidth="1"/>
    <col min="9" max="256" width="9.140625" style="81"/>
    <col min="257" max="257" width="7.5703125" style="81" bestFit="1" customWidth="1"/>
    <col min="258" max="258" width="7.140625" style="81" bestFit="1" customWidth="1"/>
    <col min="259" max="259" width="19.140625" style="81" bestFit="1" customWidth="1"/>
    <col min="260" max="260" width="20.28515625" style="81" customWidth="1"/>
    <col min="261" max="261" width="11.140625" style="81" customWidth="1"/>
    <col min="262" max="262" width="7.7109375" style="81" customWidth="1"/>
    <col min="263" max="263" width="10.85546875" style="81" customWidth="1"/>
    <col min="264" max="264" width="8.42578125" style="81" customWidth="1"/>
    <col min="265" max="512" width="9.140625" style="81"/>
    <col min="513" max="513" width="7.5703125" style="81" bestFit="1" customWidth="1"/>
    <col min="514" max="514" width="7.140625" style="81" bestFit="1" customWidth="1"/>
    <col min="515" max="515" width="19.140625" style="81" bestFit="1" customWidth="1"/>
    <col min="516" max="516" width="20.28515625" style="81" customWidth="1"/>
    <col min="517" max="517" width="11.140625" style="81" customWidth="1"/>
    <col min="518" max="518" width="7.7109375" style="81" customWidth="1"/>
    <col min="519" max="519" width="10.85546875" style="81" customWidth="1"/>
    <col min="520" max="520" width="8.42578125" style="81" customWidth="1"/>
    <col min="521" max="768" width="9.140625" style="81"/>
    <col min="769" max="769" width="7.5703125" style="81" bestFit="1" customWidth="1"/>
    <col min="770" max="770" width="7.140625" style="81" bestFit="1" customWidth="1"/>
    <col min="771" max="771" width="19.140625" style="81" bestFit="1" customWidth="1"/>
    <col min="772" max="772" width="20.28515625" style="81" customWidth="1"/>
    <col min="773" max="773" width="11.140625" style="81" customWidth="1"/>
    <col min="774" max="774" width="7.7109375" style="81" customWidth="1"/>
    <col min="775" max="775" width="10.85546875" style="81" customWidth="1"/>
    <col min="776" max="776" width="8.42578125" style="81" customWidth="1"/>
    <col min="777" max="1024" width="9.140625" style="81"/>
    <col min="1025" max="1025" width="7.5703125" style="81" bestFit="1" customWidth="1"/>
    <col min="1026" max="1026" width="7.140625" style="81" bestFit="1" customWidth="1"/>
    <col min="1027" max="1027" width="19.140625" style="81" bestFit="1" customWidth="1"/>
    <col min="1028" max="1028" width="20.28515625" style="81" customWidth="1"/>
    <col min="1029" max="1029" width="11.140625" style="81" customWidth="1"/>
    <col min="1030" max="1030" width="7.7109375" style="81" customWidth="1"/>
    <col min="1031" max="1031" width="10.85546875" style="81" customWidth="1"/>
    <col min="1032" max="1032" width="8.42578125" style="81" customWidth="1"/>
    <col min="1033" max="1280" width="9.140625" style="81"/>
    <col min="1281" max="1281" width="7.5703125" style="81" bestFit="1" customWidth="1"/>
    <col min="1282" max="1282" width="7.140625" style="81" bestFit="1" customWidth="1"/>
    <col min="1283" max="1283" width="19.140625" style="81" bestFit="1" customWidth="1"/>
    <col min="1284" max="1284" width="20.28515625" style="81" customWidth="1"/>
    <col min="1285" max="1285" width="11.140625" style="81" customWidth="1"/>
    <col min="1286" max="1286" width="7.7109375" style="81" customWidth="1"/>
    <col min="1287" max="1287" width="10.85546875" style="81" customWidth="1"/>
    <col min="1288" max="1288" width="8.42578125" style="81" customWidth="1"/>
    <col min="1289" max="1536" width="9.140625" style="81"/>
    <col min="1537" max="1537" width="7.5703125" style="81" bestFit="1" customWidth="1"/>
    <col min="1538" max="1538" width="7.140625" style="81" bestFit="1" customWidth="1"/>
    <col min="1539" max="1539" width="19.140625" style="81" bestFit="1" customWidth="1"/>
    <col min="1540" max="1540" width="20.28515625" style="81" customWidth="1"/>
    <col min="1541" max="1541" width="11.140625" style="81" customWidth="1"/>
    <col min="1542" max="1542" width="7.7109375" style="81" customWidth="1"/>
    <col min="1543" max="1543" width="10.85546875" style="81" customWidth="1"/>
    <col min="1544" max="1544" width="8.42578125" style="81" customWidth="1"/>
    <col min="1545" max="1792" width="9.140625" style="81"/>
    <col min="1793" max="1793" width="7.5703125" style="81" bestFit="1" customWidth="1"/>
    <col min="1794" max="1794" width="7.140625" style="81" bestFit="1" customWidth="1"/>
    <col min="1795" max="1795" width="19.140625" style="81" bestFit="1" customWidth="1"/>
    <col min="1796" max="1796" width="20.28515625" style="81" customWidth="1"/>
    <col min="1797" max="1797" width="11.140625" style="81" customWidth="1"/>
    <col min="1798" max="1798" width="7.7109375" style="81" customWidth="1"/>
    <col min="1799" max="1799" width="10.85546875" style="81" customWidth="1"/>
    <col min="1800" max="1800" width="8.42578125" style="81" customWidth="1"/>
    <col min="1801" max="2048" width="9.140625" style="81"/>
    <col min="2049" max="2049" width="7.5703125" style="81" bestFit="1" customWidth="1"/>
    <col min="2050" max="2050" width="7.140625" style="81" bestFit="1" customWidth="1"/>
    <col min="2051" max="2051" width="19.140625" style="81" bestFit="1" customWidth="1"/>
    <col min="2052" max="2052" width="20.28515625" style="81" customWidth="1"/>
    <col min="2053" max="2053" width="11.140625" style="81" customWidth="1"/>
    <col min="2054" max="2054" width="7.7109375" style="81" customWidth="1"/>
    <col min="2055" max="2055" width="10.85546875" style="81" customWidth="1"/>
    <col min="2056" max="2056" width="8.42578125" style="81" customWidth="1"/>
    <col min="2057" max="2304" width="9.140625" style="81"/>
    <col min="2305" max="2305" width="7.5703125" style="81" bestFit="1" customWidth="1"/>
    <col min="2306" max="2306" width="7.140625" style="81" bestFit="1" customWidth="1"/>
    <col min="2307" max="2307" width="19.140625" style="81" bestFit="1" customWidth="1"/>
    <col min="2308" max="2308" width="20.28515625" style="81" customWidth="1"/>
    <col min="2309" max="2309" width="11.140625" style="81" customWidth="1"/>
    <col min="2310" max="2310" width="7.7109375" style="81" customWidth="1"/>
    <col min="2311" max="2311" width="10.85546875" style="81" customWidth="1"/>
    <col min="2312" max="2312" width="8.42578125" style="81" customWidth="1"/>
    <col min="2313" max="2560" width="9.140625" style="81"/>
    <col min="2561" max="2561" width="7.5703125" style="81" bestFit="1" customWidth="1"/>
    <col min="2562" max="2562" width="7.140625" style="81" bestFit="1" customWidth="1"/>
    <col min="2563" max="2563" width="19.140625" style="81" bestFit="1" customWidth="1"/>
    <col min="2564" max="2564" width="20.28515625" style="81" customWidth="1"/>
    <col min="2565" max="2565" width="11.140625" style="81" customWidth="1"/>
    <col min="2566" max="2566" width="7.7109375" style="81" customWidth="1"/>
    <col min="2567" max="2567" width="10.85546875" style="81" customWidth="1"/>
    <col min="2568" max="2568" width="8.42578125" style="81" customWidth="1"/>
    <col min="2569" max="2816" width="9.140625" style="81"/>
    <col min="2817" max="2817" width="7.5703125" style="81" bestFit="1" customWidth="1"/>
    <col min="2818" max="2818" width="7.140625" style="81" bestFit="1" customWidth="1"/>
    <col min="2819" max="2819" width="19.140625" style="81" bestFit="1" customWidth="1"/>
    <col min="2820" max="2820" width="20.28515625" style="81" customWidth="1"/>
    <col min="2821" max="2821" width="11.140625" style="81" customWidth="1"/>
    <col min="2822" max="2822" width="7.7109375" style="81" customWidth="1"/>
    <col min="2823" max="2823" width="10.85546875" style="81" customWidth="1"/>
    <col min="2824" max="2824" width="8.42578125" style="81" customWidth="1"/>
    <col min="2825" max="3072" width="9.140625" style="81"/>
    <col min="3073" max="3073" width="7.5703125" style="81" bestFit="1" customWidth="1"/>
    <col min="3074" max="3074" width="7.140625" style="81" bestFit="1" customWidth="1"/>
    <col min="3075" max="3075" width="19.140625" style="81" bestFit="1" customWidth="1"/>
    <col min="3076" max="3076" width="20.28515625" style="81" customWidth="1"/>
    <col min="3077" max="3077" width="11.140625" style="81" customWidth="1"/>
    <col min="3078" max="3078" width="7.7109375" style="81" customWidth="1"/>
    <col min="3079" max="3079" width="10.85546875" style="81" customWidth="1"/>
    <col min="3080" max="3080" width="8.42578125" style="81" customWidth="1"/>
    <col min="3081" max="3328" width="9.140625" style="81"/>
    <col min="3329" max="3329" width="7.5703125" style="81" bestFit="1" customWidth="1"/>
    <col min="3330" max="3330" width="7.140625" style="81" bestFit="1" customWidth="1"/>
    <col min="3331" max="3331" width="19.140625" style="81" bestFit="1" customWidth="1"/>
    <col min="3332" max="3332" width="20.28515625" style="81" customWidth="1"/>
    <col min="3333" max="3333" width="11.140625" style="81" customWidth="1"/>
    <col min="3334" max="3334" width="7.7109375" style="81" customWidth="1"/>
    <col min="3335" max="3335" width="10.85546875" style="81" customWidth="1"/>
    <col min="3336" max="3336" width="8.42578125" style="81" customWidth="1"/>
    <col min="3337" max="3584" width="9.140625" style="81"/>
    <col min="3585" max="3585" width="7.5703125" style="81" bestFit="1" customWidth="1"/>
    <col min="3586" max="3586" width="7.140625" style="81" bestFit="1" customWidth="1"/>
    <col min="3587" max="3587" width="19.140625" style="81" bestFit="1" customWidth="1"/>
    <col min="3588" max="3588" width="20.28515625" style="81" customWidth="1"/>
    <col min="3589" max="3589" width="11.140625" style="81" customWidth="1"/>
    <col min="3590" max="3590" width="7.7109375" style="81" customWidth="1"/>
    <col min="3591" max="3591" width="10.85546875" style="81" customWidth="1"/>
    <col min="3592" max="3592" width="8.42578125" style="81" customWidth="1"/>
    <col min="3593" max="3840" width="9.140625" style="81"/>
    <col min="3841" max="3841" width="7.5703125" style="81" bestFit="1" customWidth="1"/>
    <col min="3842" max="3842" width="7.140625" style="81" bestFit="1" customWidth="1"/>
    <col min="3843" max="3843" width="19.140625" style="81" bestFit="1" customWidth="1"/>
    <col min="3844" max="3844" width="20.28515625" style="81" customWidth="1"/>
    <col min="3845" max="3845" width="11.140625" style="81" customWidth="1"/>
    <col min="3846" max="3846" width="7.7109375" style="81" customWidth="1"/>
    <col min="3847" max="3847" width="10.85546875" style="81" customWidth="1"/>
    <col min="3848" max="3848" width="8.42578125" style="81" customWidth="1"/>
    <col min="3849" max="4096" width="9.140625" style="81"/>
    <col min="4097" max="4097" width="7.5703125" style="81" bestFit="1" customWidth="1"/>
    <col min="4098" max="4098" width="7.140625" style="81" bestFit="1" customWidth="1"/>
    <col min="4099" max="4099" width="19.140625" style="81" bestFit="1" customWidth="1"/>
    <col min="4100" max="4100" width="20.28515625" style="81" customWidth="1"/>
    <col min="4101" max="4101" width="11.140625" style="81" customWidth="1"/>
    <col min="4102" max="4102" width="7.7109375" style="81" customWidth="1"/>
    <col min="4103" max="4103" width="10.85546875" style="81" customWidth="1"/>
    <col min="4104" max="4104" width="8.42578125" style="81" customWidth="1"/>
    <col min="4105" max="4352" width="9.140625" style="81"/>
    <col min="4353" max="4353" width="7.5703125" style="81" bestFit="1" customWidth="1"/>
    <col min="4354" max="4354" width="7.140625" style="81" bestFit="1" customWidth="1"/>
    <col min="4355" max="4355" width="19.140625" style="81" bestFit="1" customWidth="1"/>
    <col min="4356" max="4356" width="20.28515625" style="81" customWidth="1"/>
    <col min="4357" max="4357" width="11.140625" style="81" customWidth="1"/>
    <col min="4358" max="4358" width="7.7109375" style="81" customWidth="1"/>
    <col min="4359" max="4359" width="10.85546875" style="81" customWidth="1"/>
    <col min="4360" max="4360" width="8.42578125" style="81" customWidth="1"/>
    <col min="4361" max="4608" width="9.140625" style="81"/>
    <col min="4609" max="4609" width="7.5703125" style="81" bestFit="1" customWidth="1"/>
    <col min="4610" max="4610" width="7.140625" style="81" bestFit="1" customWidth="1"/>
    <col min="4611" max="4611" width="19.140625" style="81" bestFit="1" customWidth="1"/>
    <col min="4612" max="4612" width="20.28515625" style="81" customWidth="1"/>
    <col min="4613" max="4613" width="11.140625" style="81" customWidth="1"/>
    <col min="4614" max="4614" width="7.7109375" style="81" customWidth="1"/>
    <col min="4615" max="4615" width="10.85546875" style="81" customWidth="1"/>
    <col min="4616" max="4616" width="8.42578125" style="81" customWidth="1"/>
    <col min="4617" max="4864" width="9.140625" style="81"/>
    <col min="4865" max="4865" width="7.5703125" style="81" bestFit="1" customWidth="1"/>
    <col min="4866" max="4866" width="7.140625" style="81" bestFit="1" customWidth="1"/>
    <col min="4867" max="4867" width="19.140625" style="81" bestFit="1" customWidth="1"/>
    <col min="4868" max="4868" width="20.28515625" style="81" customWidth="1"/>
    <col min="4869" max="4869" width="11.140625" style="81" customWidth="1"/>
    <col min="4870" max="4870" width="7.7109375" style="81" customWidth="1"/>
    <col min="4871" max="4871" width="10.85546875" style="81" customWidth="1"/>
    <col min="4872" max="4872" width="8.42578125" style="81" customWidth="1"/>
    <col min="4873" max="5120" width="9.140625" style="81"/>
    <col min="5121" max="5121" width="7.5703125" style="81" bestFit="1" customWidth="1"/>
    <col min="5122" max="5122" width="7.140625" style="81" bestFit="1" customWidth="1"/>
    <col min="5123" max="5123" width="19.140625" style="81" bestFit="1" customWidth="1"/>
    <col min="5124" max="5124" width="20.28515625" style="81" customWidth="1"/>
    <col min="5125" max="5125" width="11.140625" style="81" customWidth="1"/>
    <col min="5126" max="5126" width="7.7109375" style="81" customWidth="1"/>
    <col min="5127" max="5127" width="10.85546875" style="81" customWidth="1"/>
    <col min="5128" max="5128" width="8.42578125" style="81" customWidth="1"/>
    <col min="5129" max="5376" width="9.140625" style="81"/>
    <col min="5377" max="5377" width="7.5703125" style="81" bestFit="1" customWidth="1"/>
    <col min="5378" max="5378" width="7.140625" style="81" bestFit="1" customWidth="1"/>
    <col min="5379" max="5379" width="19.140625" style="81" bestFit="1" customWidth="1"/>
    <col min="5380" max="5380" width="20.28515625" style="81" customWidth="1"/>
    <col min="5381" max="5381" width="11.140625" style="81" customWidth="1"/>
    <col min="5382" max="5382" width="7.7109375" style="81" customWidth="1"/>
    <col min="5383" max="5383" width="10.85546875" style="81" customWidth="1"/>
    <col min="5384" max="5384" width="8.42578125" style="81" customWidth="1"/>
    <col min="5385" max="5632" width="9.140625" style="81"/>
    <col min="5633" max="5633" width="7.5703125" style="81" bestFit="1" customWidth="1"/>
    <col min="5634" max="5634" width="7.140625" style="81" bestFit="1" customWidth="1"/>
    <col min="5635" max="5635" width="19.140625" style="81" bestFit="1" customWidth="1"/>
    <col min="5636" max="5636" width="20.28515625" style="81" customWidth="1"/>
    <col min="5637" max="5637" width="11.140625" style="81" customWidth="1"/>
    <col min="5638" max="5638" width="7.7109375" style="81" customWidth="1"/>
    <col min="5639" max="5639" width="10.85546875" style="81" customWidth="1"/>
    <col min="5640" max="5640" width="8.42578125" style="81" customWidth="1"/>
    <col min="5641" max="5888" width="9.140625" style="81"/>
    <col min="5889" max="5889" width="7.5703125" style="81" bestFit="1" customWidth="1"/>
    <col min="5890" max="5890" width="7.140625" style="81" bestFit="1" customWidth="1"/>
    <col min="5891" max="5891" width="19.140625" style="81" bestFit="1" customWidth="1"/>
    <col min="5892" max="5892" width="20.28515625" style="81" customWidth="1"/>
    <col min="5893" max="5893" width="11.140625" style="81" customWidth="1"/>
    <col min="5894" max="5894" width="7.7109375" style="81" customWidth="1"/>
    <col min="5895" max="5895" width="10.85546875" style="81" customWidth="1"/>
    <col min="5896" max="5896" width="8.42578125" style="81" customWidth="1"/>
    <col min="5897" max="6144" width="9.140625" style="81"/>
    <col min="6145" max="6145" width="7.5703125" style="81" bestFit="1" customWidth="1"/>
    <col min="6146" max="6146" width="7.140625" style="81" bestFit="1" customWidth="1"/>
    <col min="6147" max="6147" width="19.140625" style="81" bestFit="1" customWidth="1"/>
    <col min="6148" max="6148" width="20.28515625" style="81" customWidth="1"/>
    <col min="6149" max="6149" width="11.140625" style="81" customWidth="1"/>
    <col min="6150" max="6150" width="7.7109375" style="81" customWidth="1"/>
    <col min="6151" max="6151" width="10.85546875" style="81" customWidth="1"/>
    <col min="6152" max="6152" width="8.42578125" style="81" customWidth="1"/>
    <col min="6153" max="6400" width="9.140625" style="81"/>
    <col min="6401" max="6401" width="7.5703125" style="81" bestFit="1" customWidth="1"/>
    <col min="6402" max="6402" width="7.140625" style="81" bestFit="1" customWidth="1"/>
    <col min="6403" max="6403" width="19.140625" style="81" bestFit="1" customWidth="1"/>
    <col min="6404" max="6404" width="20.28515625" style="81" customWidth="1"/>
    <col min="6405" max="6405" width="11.140625" style="81" customWidth="1"/>
    <col min="6406" max="6406" width="7.7109375" style="81" customWidth="1"/>
    <col min="6407" max="6407" width="10.85546875" style="81" customWidth="1"/>
    <col min="6408" max="6408" width="8.42578125" style="81" customWidth="1"/>
    <col min="6409" max="6656" width="9.140625" style="81"/>
    <col min="6657" max="6657" width="7.5703125" style="81" bestFit="1" customWidth="1"/>
    <col min="6658" max="6658" width="7.140625" style="81" bestFit="1" customWidth="1"/>
    <col min="6659" max="6659" width="19.140625" style="81" bestFit="1" customWidth="1"/>
    <col min="6660" max="6660" width="20.28515625" style="81" customWidth="1"/>
    <col min="6661" max="6661" width="11.140625" style="81" customWidth="1"/>
    <col min="6662" max="6662" width="7.7109375" style="81" customWidth="1"/>
    <col min="6663" max="6663" width="10.85546875" style="81" customWidth="1"/>
    <col min="6664" max="6664" width="8.42578125" style="81" customWidth="1"/>
    <col min="6665" max="6912" width="9.140625" style="81"/>
    <col min="6913" max="6913" width="7.5703125" style="81" bestFit="1" customWidth="1"/>
    <col min="6914" max="6914" width="7.140625" style="81" bestFit="1" customWidth="1"/>
    <col min="6915" max="6915" width="19.140625" style="81" bestFit="1" customWidth="1"/>
    <col min="6916" max="6916" width="20.28515625" style="81" customWidth="1"/>
    <col min="6917" max="6917" width="11.140625" style="81" customWidth="1"/>
    <col min="6918" max="6918" width="7.7109375" style="81" customWidth="1"/>
    <col min="6919" max="6919" width="10.85546875" style="81" customWidth="1"/>
    <col min="6920" max="6920" width="8.42578125" style="81" customWidth="1"/>
    <col min="6921" max="7168" width="9.140625" style="81"/>
    <col min="7169" max="7169" width="7.5703125" style="81" bestFit="1" customWidth="1"/>
    <col min="7170" max="7170" width="7.140625" style="81" bestFit="1" customWidth="1"/>
    <col min="7171" max="7171" width="19.140625" style="81" bestFit="1" customWidth="1"/>
    <col min="7172" max="7172" width="20.28515625" style="81" customWidth="1"/>
    <col min="7173" max="7173" width="11.140625" style="81" customWidth="1"/>
    <col min="7174" max="7174" width="7.7109375" style="81" customWidth="1"/>
    <col min="7175" max="7175" width="10.85546875" style="81" customWidth="1"/>
    <col min="7176" max="7176" width="8.42578125" style="81" customWidth="1"/>
    <col min="7177" max="7424" width="9.140625" style="81"/>
    <col min="7425" max="7425" width="7.5703125" style="81" bestFit="1" customWidth="1"/>
    <col min="7426" max="7426" width="7.140625" style="81" bestFit="1" customWidth="1"/>
    <col min="7427" max="7427" width="19.140625" style="81" bestFit="1" customWidth="1"/>
    <col min="7428" max="7428" width="20.28515625" style="81" customWidth="1"/>
    <col min="7429" max="7429" width="11.140625" style="81" customWidth="1"/>
    <col min="7430" max="7430" width="7.7109375" style="81" customWidth="1"/>
    <col min="7431" max="7431" width="10.85546875" style="81" customWidth="1"/>
    <col min="7432" max="7432" width="8.42578125" style="81" customWidth="1"/>
    <col min="7433" max="7680" width="9.140625" style="81"/>
    <col min="7681" max="7681" width="7.5703125" style="81" bestFit="1" customWidth="1"/>
    <col min="7682" max="7682" width="7.140625" style="81" bestFit="1" customWidth="1"/>
    <col min="7683" max="7683" width="19.140625" style="81" bestFit="1" customWidth="1"/>
    <col min="7684" max="7684" width="20.28515625" style="81" customWidth="1"/>
    <col min="7685" max="7685" width="11.140625" style="81" customWidth="1"/>
    <col min="7686" max="7686" width="7.7109375" style="81" customWidth="1"/>
    <col min="7687" max="7687" width="10.85546875" style="81" customWidth="1"/>
    <col min="7688" max="7688" width="8.42578125" style="81" customWidth="1"/>
    <col min="7689" max="7936" width="9.140625" style="81"/>
    <col min="7937" max="7937" width="7.5703125" style="81" bestFit="1" customWidth="1"/>
    <col min="7938" max="7938" width="7.140625" style="81" bestFit="1" customWidth="1"/>
    <col min="7939" max="7939" width="19.140625" style="81" bestFit="1" customWidth="1"/>
    <col min="7940" max="7940" width="20.28515625" style="81" customWidth="1"/>
    <col min="7941" max="7941" width="11.140625" style="81" customWidth="1"/>
    <col min="7942" max="7942" width="7.7109375" style="81" customWidth="1"/>
    <col min="7943" max="7943" width="10.85546875" style="81" customWidth="1"/>
    <col min="7944" max="7944" width="8.42578125" style="81" customWidth="1"/>
    <col min="7945" max="8192" width="9.140625" style="81"/>
    <col min="8193" max="8193" width="7.5703125" style="81" bestFit="1" customWidth="1"/>
    <col min="8194" max="8194" width="7.140625" style="81" bestFit="1" customWidth="1"/>
    <col min="8195" max="8195" width="19.140625" style="81" bestFit="1" customWidth="1"/>
    <col min="8196" max="8196" width="20.28515625" style="81" customWidth="1"/>
    <col min="8197" max="8197" width="11.140625" style="81" customWidth="1"/>
    <col min="8198" max="8198" width="7.7109375" style="81" customWidth="1"/>
    <col min="8199" max="8199" width="10.85546875" style="81" customWidth="1"/>
    <col min="8200" max="8200" width="8.42578125" style="81" customWidth="1"/>
    <col min="8201" max="8448" width="9.140625" style="81"/>
    <col min="8449" max="8449" width="7.5703125" style="81" bestFit="1" customWidth="1"/>
    <col min="8450" max="8450" width="7.140625" style="81" bestFit="1" customWidth="1"/>
    <col min="8451" max="8451" width="19.140625" style="81" bestFit="1" customWidth="1"/>
    <col min="8452" max="8452" width="20.28515625" style="81" customWidth="1"/>
    <col min="8453" max="8453" width="11.140625" style="81" customWidth="1"/>
    <col min="8454" max="8454" width="7.7109375" style="81" customWidth="1"/>
    <col min="8455" max="8455" width="10.85546875" style="81" customWidth="1"/>
    <col min="8456" max="8456" width="8.42578125" style="81" customWidth="1"/>
    <col min="8457" max="8704" width="9.140625" style="81"/>
    <col min="8705" max="8705" width="7.5703125" style="81" bestFit="1" customWidth="1"/>
    <col min="8706" max="8706" width="7.140625" style="81" bestFit="1" customWidth="1"/>
    <col min="8707" max="8707" width="19.140625" style="81" bestFit="1" customWidth="1"/>
    <col min="8708" max="8708" width="20.28515625" style="81" customWidth="1"/>
    <col min="8709" max="8709" width="11.140625" style="81" customWidth="1"/>
    <col min="8710" max="8710" width="7.7109375" style="81" customWidth="1"/>
    <col min="8711" max="8711" width="10.85546875" style="81" customWidth="1"/>
    <col min="8712" max="8712" width="8.42578125" style="81" customWidth="1"/>
    <col min="8713" max="8960" width="9.140625" style="81"/>
    <col min="8961" max="8961" width="7.5703125" style="81" bestFit="1" customWidth="1"/>
    <col min="8962" max="8962" width="7.140625" style="81" bestFit="1" customWidth="1"/>
    <col min="8963" max="8963" width="19.140625" style="81" bestFit="1" customWidth="1"/>
    <col min="8964" max="8964" width="20.28515625" style="81" customWidth="1"/>
    <col min="8965" max="8965" width="11.140625" style="81" customWidth="1"/>
    <col min="8966" max="8966" width="7.7109375" style="81" customWidth="1"/>
    <col min="8967" max="8967" width="10.85546875" style="81" customWidth="1"/>
    <col min="8968" max="8968" width="8.42578125" style="81" customWidth="1"/>
    <col min="8969" max="9216" width="9.140625" style="81"/>
    <col min="9217" max="9217" width="7.5703125" style="81" bestFit="1" customWidth="1"/>
    <col min="9218" max="9218" width="7.140625" style="81" bestFit="1" customWidth="1"/>
    <col min="9219" max="9219" width="19.140625" style="81" bestFit="1" customWidth="1"/>
    <col min="9220" max="9220" width="20.28515625" style="81" customWidth="1"/>
    <col min="9221" max="9221" width="11.140625" style="81" customWidth="1"/>
    <col min="9222" max="9222" width="7.7109375" style="81" customWidth="1"/>
    <col min="9223" max="9223" width="10.85546875" style="81" customWidth="1"/>
    <col min="9224" max="9224" width="8.42578125" style="81" customWidth="1"/>
    <col min="9225" max="9472" width="9.140625" style="81"/>
    <col min="9473" max="9473" width="7.5703125" style="81" bestFit="1" customWidth="1"/>
    <col min="9474" max="9474" width="7.140625" style="81" bestFit="1" customWidth="1"/>
    <col min="9475" max="9475" width="19.140625" style="81" bestFit="1" customWidth="1"/>
    <col min="9476" max="9476" width="20.28515625" style="81" customWidth="1"/>
    <col min="9477" max="9477" width="11.140625" style="81" customWidth="1"/>
    <col min="9478" max="9478" width="7.7109375" style="81" customWidth="1"/>
    <col min="9479" max="9479" width="10.85546875" style="81" customWidth="1"/>
    <col min="9480" max="9480" width="8.42578125" style="81" customWidth="1"/>
    <col min="9481" max="9728" width="9.140625" style="81"/>
    <col min="9729" max="9729" width="7.5703125" style="81" bestFit="1" customWidth="1"/>
    <col min="9730" max="9730" width="7.140625" style="81" bestFit="1" customWidth="1"/>
    <col min="9731" max="9731" width="19.140625" style="81" bestFit="1" customWidth="1"/>
    <col min="9732" max="9732" width="20.28515625" style="81" customWidth="1"/>
    <col min="9733" max="9733" width="11.140625" style="81" customWidth="1"/>
    <col min="9734" max="9734" width="7.7109375" style="81" customWidth="1"/>
    <col min="9735" max="9735" width="10.85546875" style="81" customWidth="1"/>
    <col min="9736" max="9736" width="8.42578125" style="81" customWidth="1"/>
    <col min="9737" max="9984" width="9.140625" style="81"/>
    <col min="9985" max="9985" width="7.5703125" style="81" bestFit="1" customWidth="1"/>
    <col min="9986" max="9986" width="7.140625" style="81" bestFit="1" customWidth="1"/>
    <col min="9987" max="9987" width="19.140625" style="81" bestFit="1" customWidth="1"/>
    <col min="9988" max="9988" width="20.28515625" style="81" customWidth="1"/>
    <col min="9989" max="9989" width="11.140625" style="81" customWidth="1"/>
    <col min="9990" max="9990" width="7.7109375" style="81" customWidth="1"/>
    <col min="9991" max="9991" width="10.85546875" style="81" customWidth="1"/>
    <col min="9992" max="9992" width="8.42578125" style="81" customWidth="1"/>
    <col min="9993" max="10240" width="9.140625" style="81"/>
    <col min="10241" max="10241" width="7.5703125" style="81" bestFit="1" customWidth="1"/>
    <col min="10242" max="10242" width="7.140625" style="81" bestFit="1" customWidth="1"/>
    <col min="10243" max="10243" width="19.140625" style="81" bestFit="1" customWidth="1"/>
    <col min="10244" max="10244" width="20.28515625" style="81" customWidth="1"/>
    <col min="10245" max="10245" width="11.140625" style="81" customWidth="1"/>
    <col min="10246" max="10246" width="7.7109375" style="81" customWidth="1"/>
    <col min="10247" max="10247" width="10.85546875" style="81" customWidth="1"/>
    <col min="10248" max="10248" width="8.42578125" style="81" customWidth="1"/>
    <col min="10249" max="10496" width="9.140625" style="81"/>
    <col min="10497" max="10497" width="7.5703125" style="81" bestFit="1" customWidth="1"/>
    <col min="10498" max="10498" width="7.140625" style="81" bestFit="1" customWidth="1"/>
    <col min="10499" max="10499" width="19.140625" style="81" bestFit="1" customWidth="1"/>
    <col min="10500" max="10500" width="20.28515625" style="81" customWidth="1"/>
    <col min="10501" max="10501" width="11.140625" style="81" customWidth="1"/>
    <col min="10502" max="10502" width="7.7109375" style="81" customWidth="1"/>
    <col min="10503" max="10503" width="10.85546875" style="81" customWidth="1"/>
    <col min="10504" max="10504" width="8.42578125" style="81" customWidth="1"/>
    <col min="10505" max="10752" width="9.140625" style="81"/>
    <col min="10753" max="10753" width="7.5703125" style="81" bestFit="1" customWidth="1"/>
    <col min="10754" max="10754" width="7.140625" style="81" bestFit="1" customWidth="1"/>
    <col min="10755" max="10755" width="19.140625" style="81" bestFit="1" customWidth="1"/>
    <col min="10756" max="10756" width="20.28515625" style="81" customWidth="1"/>
    <col min="10757" max="10757" width="11.140625" style="81" customWidth="1"/>
    <col min="10758" max="10758" width="7.7109375" style="81" customWidth="1"/>
    <col min="10759" max="10759" width="10.85546875" style="81" customWidth="1"/>
    <col min="10760" max="10760" width="8.42578125" style="81" customWidth="1"/>
    <col min="10761" max="11008" width="9.140625" style="81"/>
    <col min="11009" max="11009" width="7.5703125" style="81" bestFit="1" customWidth="1"/>
    <col min="11010" max="11010" width="7.140625" style="81" bestFit="1" customWidth="1"/>
    <col min="11011" max="11011" width="19.140625" style="81" bestFit="1" customWidth="1"/>
    <col min="11012" max="11012" width="20.28515625" style="81" customWidth="1"/>
    <col min="11013" max="11013" width="11.140625" style="81" customWidth="1"/>
    <col min="11014" max="11014" width="7.7109375" style="81" customWidth="1"/>
    <col min="11015" max="11015" width="10.85546875" style="81" customWidth="1"/>
    <col min="11016" max="11016" width="8.42578125" style="81" customWidth="1"/>
    <col min="11017" max="11264" width="9.140625" style="81"/>
    <col min="11265" max="11265" width="7.5703125" style="81" bestFit="1" customWidth="1"/>
    <col min="11266" max="11266" width="7.140625" style="81" bestFit="1" customWidth="1"/>
    <col min="11267" max="11267" width="19.140625" style="81" bestFit="1" customWidth="1"/>
    <col min="11268" max="11268" width="20.28515625" style="81" customWidth="1"/>
    <col min="11269" max="11269" width="11.140625" style="81" customWidth="1"/>
    <col min="11270" max="11270" width="7.7109375" style="81" customWidth="1"/>
    <col min="11271" max="11271" width="10.85546875" style="81" customWidth="1"/>
    <col min="11272" max="11272" width="8.42578125" style="81" customWidth="1"/>
    <col min="11273" max="11520" width="9.140625" style="81"/>
    <col min="11521" max="11521" width="7.5703125" style="81" bestFit="1" customWidth="1"/>
    <col min="11522" max="11522" width="7.140625" style="81" bestFit="1" customWidth="1"/>
    <col min="11523" max="11523" width="19.140625" style="81" bestFit="1" customWidth="1"/>
    <col min="11524" max="11524" width="20.28515625" style="81" customWidth="1"/>
    <col min="11525" max="11525" width="11.140625" style="81" customWidth="1"/>
    <col min="11526" max="11526" width="7.7109375" style="81" customWidth="1"/>
    <col min="11527" max="11527" width="10.85546875" style="81" customWidth="1"/>
    <col min="11528" max="11528" width="8.42578125" style="81" customWidth="1"/>
    <col min="11529" max="11776" width="9.140625" style="81"/>
    <col min="11777" max="11777" width="7.5703125" style="81" bestFit="1" customWidth="1"/>
    <col min="11778" max="11778" width="7.140625" style="81" bestFit="1" customWidth="1"/>
    <col min="11779" max="11779" width="19.140625" style="81" bestFit="1" customWidth="1"/>
    <col min="11780" max="11780" width="20.28515625" style="81" customWidth="1"/>
    <col min="11781" max="11781" width="11.140625" style="81" customWidth="1"/>
    <col min="11782" max="11782" width="7.7109375" style="81" customWidth="1"/>
    <col min="11783" max="11783" width="10.85546875" style="81" customWidth="1"/>
    <col min="11784" max="11784" width="8.42578125" style="81" customWidth="1"/>
    <col min="11785" max="12032" width="9.140625" style="81"/>
    <col min="12033" max="12033" width="7.5703125" style="81" bestFit="1" customWidth="1"/>
    <col min="12034" max="12034" width="7.140625" style="81" bestFit="1" customWidth="1"/>
    <col min="12035" max="12035" width="19.140625" style="81" bestFit="1" customWidth="1"/>
    <col min="12036" max="12036" width="20.28515625" style="81" customWidth="1"/>
    <col min="12037" max="12037" width="11.140625" style="81" customWidth="1"/>
    <col min="12038" max="12038" width="7.7109375" style="81" customWidth="1"/>
    <col min="12039" max="12039" width="10.85546875" style="81" customWidth="1"/>
    <col min="12040" max="12040" width="8.42578125" style="81" customWidth="1"/>
    <col min="12041" max="12288" width="9.140625" style="81"/>
    <col min="12289" max="12289" width="7.5703125" style="81" bestFit="1" customWidth="1"/>
    <col min="12290" max="12290" width="7.140625" style="81" bestFit="1" customWidth="1"/>
    <col min="12291" max="12291" width="19.140625" style="81" bestFit="1" customWidth="1"/>
    <col min="12292" max="12292" width="20.28515625" style="81" customWidth="1"/>
    <col min="12293" max="12293" width="11.140625" style="81" customWidth="1"/>
    <col min="12294" max="12294" width="7.7109375" style="81" customWidth="1"/>
    <col min="12295" max="12295" width="10.85546875" style="81" customWidth="1"/>
    <col min="12296" max="12296" width="8.42578125" style="81" customWidth="1"/>
    <col min="12297" max="12544" width="9.140625" style="81"/>
    <col min="12545" max="12545" width="7.5703125" style="81" bestFit="1" customWidth="1"/>
    <col min="12546" max="12546" width="7.140625" style="81" bestFit="1" customWidth="1"/>
    <col min="12547" max="12547" width="19.140625" style="81" bestFit="1" customWidth="1"/>
    <col min="12548" max="12548" width="20.28515625" style="81" customWidth="1"/>
    <col min="12549" max="12549" width="11.140625" style="81" customWidth="1"/>
    <col min="12550" max="12550" width="7.7109375" style="81" customWidth="1"/>
    <col min="12551" max="12551" width="10.85546875" style="81" customWidth="1"/>
    <col min="12552" max="12552" width="8.42578125" style="81" customWidth="1"/>
    <col min="12553" max="12800" width="9.140625" style="81"/>
    <col min="12801" max="12801" width="7.5703125" style="81" bestFit="1" customWidth="1"/>
    <col min="12802" max="12802" width="7.140625" style="81" bestFit="1" customWidth="1"/>
    <col min="12803" max="12803" width="19.140625" style="81" bestFit="1" customWidth="1"/>
    <col min="12804" max="12804" width="20.28515625" style="81" customWidth="1"/>
    <col min="12805" max="12805" width="11.140625" style="81" customWidth="1"/>
    <col min="12806" max="12806" width="7.7109375" style="81" customWidth="1"/>
    <col min="12807" max="12807" width="10.85546875" style="81" customWidth="1"/>
    <col min="12808" max="12808" width="8.42578125" style="81" customWidth="1"/>
    <col min="12809" max="13056" width="9.140625" style="81"/>
    <col min="13057" max="13057" width="7.5703125" style="81" bestFit="1" customWidth="1"/>
    <col min="13058" max="13058" width="7.140625" style="81" bestFit="1" customWidth="1"/>
    <col min="13059" max="13059" width="19.140625" style="81" bestFit="1" customWidth="1"/>
    <col min="13060" max="13060" width="20.28515625" style="81" customWidth="1"/>
    <col min="13061" max="13061" width="11.140625" style="81" customWidth="1"/>
    <col min="13062" max="13062" width="7.7109375" style="81" customWidth="1"/>
    <col min="13063" max="13063" width="10.85546875" style="81" customWidth="1"/>
    <col min="13064" max="13064" width="8.42578125" style="81" customWidth="1"/>
    <col min="13065" max="13312" width="9.140625" style="81"/>
    <col min="13313" max="13313" width="7.5703125" style="81" bestFit="1" customWidth="1"/>
    <col min="13314" max="13314" width="7.140625" style="81" bestFit="1" customWidth="1"/>
    <col min="13315" max="13315" width="19.140625" style="81" bestFit="1" customWidth="1"/>
    <col min="13316" max="13316" width="20.28515625" style="81" customWidth="1"/>
    <col min="13317" max="13317" width="11.140625" style="81" customWidth="1"/>
    <col min="13318" max="13318" width="7.7109375" style="81" customWidth="1"/>
    <col min="13319" max="13319" width="10.85546875" style="81" customWidth="1"/>
    <col min="13320" max="13320" width="8.42578125" style="81" customWidth="1"/>
    <col min="13321" max="13568" width="9.140625" style="81"/>
    <col min="13569" max="13569" width="7.5703125" style="81" bestFit="1" customWidth="1"/>
    <col min="13570" max="13570" width="7.140625" style="81" bestFit="1" customWidth="1"/>
    <col min="13571" max="13571" width="19.140625" style="81" bestFit="1" customWidth="1"/>
    <col min="13572" max="13572" width="20.28515625" style="81" customWidth="1"/>
    <col min="13573" max="13573" width="11.140625" style="81" customWidth="1"/>
    <col min="13574" max="13574" width="7.7109375" style="81" customWidth="1"/>
    <col min="13575" max="13575" width="10.85546875" style="81" customWidth="1"/>
    <col min="13576" max="13576" width="8.42578125" style="81" customWidth="1"/>
    <col min="13577" max="13824" width="9.140625" style="81"/>
    <col min="13825" max="13825" width="7.5703125" style="81" bestFit="1" customWidth="1"/>
    <col min="13826" max="13826" width="7.140625" style="81" bestFit="1" customWidth="1"/>
    <col min="13827" max="13827" width="19.140625" style="81" bestFit="1" customWidth="1"/>
    <col min="13828" max="13828" width="20.28515625" style="81" customWidth="1"/>
    <col min="13829" max="13829" width="11.140625" style="81" customWidth="1"/>
    <col min="13830" max="13830" width="7.7109375" style="81" customWidth="1"/>
    <col min="13831" max="13831" width="10.85546875" style="81" customWidth="1"/>
    <col min="13832" max="13832" width="8.42578125" style="81" customWidth="1"/>
    <col min="13833" max="14080" width="9.140625" style="81"/>
    <col min="14081" max="14081" width="7.5703125" style="81" bestFit="1" customWidth="1"/>
    <col min="14082" max="14082" width="7.140625" style="81" bestFit="1" customWidth="1"/>
    <col min="14083" max="14083" width="19.140625" style="81" bestFit="1" customWidth="1"/>
    <col min="14084" max="14084" width="20.28515625" style="81" customWidth="1"/>
    <col min="14085" max="14085" width="11.140625" style="81" customWidth="1"/>
    <col min="14086" max="14086" width="7.7109375" style="81" customWidth="1"/>
    <col min="14087" max="14087" width="10.85546875" style="81" customWidth="1"/>
    <col min="14088" max="14088" width="8.42578125" style="81" customWidth="1"/>
    <col min="14089" max="14336" width="9.140625" style="81"/>
    <col min="14337" max="14337" width="7.5703125" style="81" bestFit="1" customWidth="1"/>
    <col min="14338" max="14338" width="7.140625" style="81" bestFit="1" customWidth="1"/>
    <col min="14339" max="14339" width="19.140625" style="81" bestFit="1" customWidth="1"/>
    <col min="14340" max="14340" width="20.28515625" style="81" customWidth="1"/>
    <col min="14341" max="14341" width="11.140625" style="81" customWidth="1"/>
    <col min="14342" max="14342" width="7.7109375" style="81" customWidth="1"/>
    <col min="14343" max="14343" width="10.85546875" style="81" customWidth="1"/>
    <col min="14344" max="14344" width="8.42578125" style="81" customWidth="1"/>
    <col min="14345" max="14592" width="9.140625" style="81"/>
    <col min="14593" max="14593" width="7.5703125" style="81" bestFit="1" customWidth="1"/>
    <col min="14594" max="14594" width="7.140625" style="81" bestFit="1" customWidth="1"/>
    <col min="14595" max="14595" width="19.140625" style="81" bestFit="1" customWidth="1"/>
    <col min="14596" max="14596" width="20.28515625" style="81" customWidth="1"/>
    <col min="14597" max="14597" width="11.140625" style="81" customWidth="1"/>
    <col min="14598" max="14598" width="7.7109375" style="81" customWidth="1"/>
    <col min="14599" max="14599" width="10.85546875" style="81" customWidth="1"/>
    <col min="14600" max="14600" width="8.42578125" style="81" customWidth="1"/>
    <col min="14601" max="14848" width="9.140625" style="81"/>
    <col min="14849" max="14849" width="7.5703125" style="81" bestFit="1" customWidth="1"/>
    <col min="14850" max="14850" width="7.140625" style="81" bestFit="1" customWidth="1"/>
    <col min="14851" max="14851" width="19.140625" style="81" bestFit="1" customWidth="1"/>
    <col min="14852" max="14852" width="20.28515625" style="81" customWidth="1"/>
    <col min="14853" max="14853" width="11.140625" style="81" customWidth="1"/>
    <col min="14854" max="14854" width="7.7109375" style="81" customWidth="1"/>
    <col min="14855" max="14855" width="10.85546875" style="81" customWidth="1"/>
    <col min="14856" max="14856" width="8.42578125" style="81" customWidth="1"/>
    <col min="14857" max="15104" width="9.140625" style="81"/>
    <col min="15105" max="15105" width="7.5703125" style="81" bestFit="1" customWidth="1"/>
    <col min="15106" max="15106" width="7.140625" style="81" bestFit="1" customWidth="1"/>
    <col min="15107" max="15107" width="19.140625" style="81" bestFit="1" customWidth="1"/>
    <col min="15108" max="15108" width="20.28515625" style="81" customWidth="1"/>
    <col min="15109" max="15109" width="11.140625" style="81" customWidth="1"/>
    <col min="15110" max="15110" width="7.7109375" style="81" customWidth="1"/>
    <col min="15111" max="15111" width="10.85546875" style="81" customWidth="1"/>
    <col min="15112" max="15112" width="8.42578125" style="81" customWidth="1"/>
    <col min="15113" max="15360" width="9.140625" style="81"/>
    <col min="15361" max="15361" width="7.5703125" style="81" bestFit="1" customWidth="1"/>
    <col min="15362" max="15362" width="7.140625" style="81" bestFit="1" customWidth="1"/>
    <col min="15363" max="15363" width="19.140625" style="81" bestFit="1" customWidth="1"/>
    <col min="15364" max="15364" width="20.28515625" style="81" customWidth="1"/>
    <col min="15365" max="15365" width="11.140625" style="81" customWidth="1"/>
    <col min="15366" max="15366" width="7.7109375" style="81" customWidth="1"/>
    <col min="15367" max="15367" width="10.85546875" style="81" customWidth="1"/>
    <col min="15368" max="15368" width="8.42578125" style="81" customWidth="1"/>
    <col min="15369" max="15616" width="9.140625" style="81"/>
    <col min="15617" max="15617" width="7.5703125" style="81" bestFit="1" customWidth="1"/>
    <col min="15618" max="15618" width="7.140625" style="81" bestFit="1" customWidth="1"/>
    <col min="15619" max="15619" width="19.140625" style="81" bestFit="1" customWidth="1"/>
    <col min="15620" max="15620" width="20.28515625" style="81" customWidth="1"/>
    <col min="15621" max="15621" width="11.140625" style="81" customWidth="1"/>
    <col min="15622" max="15622" width="7.7109375" style="81" customWidth="1"/>
    <col min="15623" max="15623" width="10.85546875" style="81" customWidth="1"/>
    <col min="15624" max="15624" width="8.42578125" style="81" customWidth="1"/>
    <col min="15625" max="15872" width="9.140625" style="81"/>
    <col min="15873" max="15873" width="7.5703125" style="81" bestFit="1" customWidth="1"/>
    <col min="15874" max="15874" width="7.140625" style="81" bestFit="1" customWidth="1"/>
    <col min="15875" max="15875" width="19.140625" style="81" bestFit="1" customWidth="1"/>
    <col min="15876" max="15876" width="20.28515625" style="81" customWidth="1"/>
    <col min="15877" max="15877" width="11.140625" style="81" customWidth="1"/>
    <col min="15878" max="15878" width="7.7109375" style="81" customWidth="1"/>
    <col min="15879" max="15879" width="10.85546875" style="81" customWidth="1"/>
    <col min="15880" max="15880" width="8.42578125" style="81" customWidth="1"/>
    <col min="15881" max="16128" width="9.140625" style="81"/>
    <col min="16129" max="16129" width="7.5703125" style="81" bestFit="1" customWidth="1"/>
    <col min="16130" max="16130" width="7.140625" style="81" bestFit="1" customWidth="1"/>
    <col min="16131" max="16131" width="19.140625" style="81" bestFit="1" customWidth="1"/>
    <col min="16132" max="16132" width="20.28515625" style="81" customWidth="1"/>
    <col min="16133" max="16133" width="11.140625" style="81" customWidth="1"/>
    <col min="16134" max="16134" width="7.7109375" style="81" customWidth="1"/>
    <col min="16135" max="16135" width="10.85546875" style="81" customWidth="1"/>
    <col min="16136" max="16136" width="8.42578125" style="81" customWidth="1"/>
    <col min="16137" max="16384" width="9.140625" style="81"/>
  </cols>
  <sheetData>
    <row r="1" spans="1:8" x14ac:dyDescent="0.2">
      <c r="A1" s="76" t="s">
        <v>308</v>
      </c>
      <c r="B1" s="76" t="s">
        <v>309</v>
      </c>
      <c r="C1" s="77" t="s">
        <v>28</v>
      </c>
      <c r="D1" s="78" t="s">
        <v>29</v>
      </c>
      <c r="E1" s="77" t="s">
        <v>310</v>
      </c>
      <c r="F1" s="79" t="s">
        <v>27</v>
      </c>
      <c r="G1" s="79" t="s">
        <v>282</v>
      </c>
      <c r="H1" s="80">
        <v>2.3796296296296295E-2</v>
      </c>
    </row>
    <row r="2" spans="1:8" s="88" customFormat="1" x14ac:dyDescent="0.2">
      <c r="A2" s="82">
        <v>1</v>
      </c>
      <c r="B2" s="83">
        <v>57</v>
      </c>
      <c r="C2" s="84" t="s">
        <v>311</v>
      </c>
      <c r="D2" s="84" t="s">
        <v>51</v>
      </c>
      <c r="E2" s="85" t="s">
        <v>67</v>
      </c>
      <c r="F2" s="86">
        <v>2.3206018518518515E-2</v>
      </c>
      <c r="G2" s="87">
        <v>102.48054474708172</v>
      </c>
      <c r="H2" s="81"/>
    </row>
    <row r="3" spans="1:8" x14ac:dyDescent="0.2">
      <c r="A3" s="82">
        <v>2</v>
      </c>
      <c r="B3" s="83">
        <v>43</v>
      </c>
      <c r="C3" s="84" t="s">
        <v>312</v>
      </c>
      <c r="D3" s="84" t="s">
        <v>313</v>
      </c>
      <c r="E3" s="85" t="s">
        <v>314</v>
      </c>
      <c r="F3" s="86">
        <v>2.3321759259259261E-2</v>
      </c>
      <c r="G3" s="87">
        <v>101.99416342412451</v>
      </c>
    </row>
    <row r="4" spans="1:8" x14ac:dyDescent="0.2">
      <c r="A4" s="82">
        <v>3</v>
      </c>
      <c r="B4" s="83">
        <v>27</v>
      </c>
      <c r="C4" s="84" t="s">
        <v>307</v>
      </c>
      <c r="D4" s="84" t="s">
        <v>315</v>
      </c>
      <c r="E4" s="85" t="s">
        <v>316</v>
      </c>
      <c r="F4" s="86">
        <v>2.3877314814814813E-2</v>
      </c>
      <c r="G4" s="87">
        <v>99.659533073929964</v>
      </c>
    </row>
    <row r="5" spans="1:8" x14ac:dyDescent="0.2">
      <c r="A5" s="82">
        <v>4</v>
      </c>
      <c r="B5" s="89">
        <v>51</v>
      </c>
      <c r="C5" s="84" t="s">
        <v>317</v>
      </c>
      <c r="D5" s="84" t="s">
        <v>42</v>
      </c>
      <c r="E5" s="85" t="s">
        <v>67</v>
      </c>
      <c r="F5" s="86">
        <v>2.4201388888888887E-2</v>
      </c>
      <c r="G5" s="87">
        <v>98.297665369649806</v>
      </c>
    </row>
    <row r="6" spans="1:8" x14ac:dyDescent="0.2">
      <c r="A6" s="82">
        <v>5</v>
      </c>
      <c r="B6" s="83">
        <v>25</v>
      </c>
      <c r="C6" s="84" t="s">
        <v>318</v>
      </c>
      <c r="D6" s="84" t="s">
        <v>51</v>
      </c>
      <c r="E6" s="85" t="s">
        <v>52</v>
      </c>
      <c r="F6" s="86">
        <v>2.4375000000000004E-2</v>
      </c>
      <c r="G6" s="87">
        <v>97.56809338521397</v>
      </c>
    </row>
    <row r="7" spans="1:8" x14ac:dyDescent="0.2">
      <c r="A7" s="82">
        <v>5</v>
      </c>
      <c r="B7" s="89">
        <v>47</v>
      </c>
      <c r="C7" s="85" t="s">
        <v>319</v>
      </c>
      <c r="D7" s="85" t="s">
        <v>140</v>
      </c>
      <c r="E7" s="85" t="s">
        <v>314</v>
      </c>
      <c r="F7" s="86">
        <v>2.4375000000000004E-2</v>
      </c>
      <c r="G7" s="87">
        <v>97.56809338521397</v>
      </c>
    </row>
    <row r="8" spans="1:8" x14ac:dyDescent="0.2">
      <c r="A8" s="82">
        <v>7</v>
      </c>
      <c r="B8" s="89">
        <v>29</v>
      </c>
      <c r="C8" s="85" t="s">
        <v>320</v>
      </c>
      <c r="D8" s="85" t="s">
        <v>321</v>
      </c>
      <c r="E8" s="85" t="s">
        <v>67</v>
      </c>
      <c r="F8" s="86">
        <v>2.4513888888888887E-2</v>
      </c>
      <c r="G8" s="87">
        <v>96.984435797665384</v>
      </c>
    </row>
    <row r="9" spans="1:8" x14ac:dyDescent="0.2">
      <c r="A9" s="82">
        <v>8</v>
      </c>
      <c r="B9" s="89">
        <v>54</v>
      </c>
      <c r="C9" s="85" t="s">
        <v>322</v>
      </c>
      <c r="D9" s="85" t="s">
        <v>313</v>
      </c>
      <c r="E9" s="85" t="s">
        <v>314</v>
      </c>
      <c r="F9" s="86">
        <v>2.4722222222222225E-2</v>
      </c>
      <c r="G9" s="87">
        <v>96.108949416342384</v>
      </c>
      <c r="H9" s="88"/>
    </row>
    <row r="10" spans="1:8" x14ac:dyDescent="0.2">
      <c r="A10" s="82">
        <v>9</v>
      </c>
      <c r="B10" s="83">
        <v>33</v>
      </c>
      <c r="C10" s="84" t="s">
        <v>2</v>
      </c>
      <c r="D10" s="85" t="s">
        <v>315</v>
      </c>
      <c r="E10" s="85" t="s">
        <v>67</v>
      </c>
      <c r="F10" s="86">
        <v>2.5358796296296296E-2</v>
      </c>
      <c r="G10" s="87">
        <v>93.433852140077818</v>
      </c>
    </row>
    <row r="11" spans="1:8" x14ac:dyDescent="0.2">
      <c r="A11" s="82">
        <v>10</v>
      </c>
      <c r="B11" s="83">
        <v>75</v>
      </c>
      <c r="C11" s="84" t="s">
        <v>323</v>
      </c>
      <c r="D11" s="84" t="s">
        <v>64</v>
      </c>
      <c r="E11" s="85" t="s">
        <v>67</v>
      </c>
      <c r="F11" s="86">
        <v>2.5451388888888888E-2</v>
      </c>
      <c r="G11" s="87">
        <v>93.04474708171206</v>
      </c>
    </row>
    <row r="12" spans="1:8" x14ac:dyDescent="0.2">
      <c r="A12" s="82">
        <v>11</v>
      </c>
      <c r="B12" s="83">
        <v>18</v>
      </c>
      <c r="C12" s="84" t="s">
        <v>324</v>
      </c>
      <c r="D12" s="84" t="s">
        <v>325</v>
      </c>
      <c r="E12" s="85" t="s">
        <v>67</v>
      </c>
      <c r="F12" s="86">
        <v>2.5821759259259256E-2</v>
      </c>
      <c r="G12" s="87">
        <v>91.488326848249031</v>
      </c>
    </row>
    <row r="13" spans="1:8" x14ac:dyDescent="0.2">
      <c r="A13" s="82">
        <v>12</v>
      </c>
      <c r="B13" s="83">
        <v>32</v>
      </c>
      <c r="C13" s="84" t="s">
        <v>326</v>
      </c>
      <c r="D13" s="84" t="s">
        <v>42</v>
      </c>
      <c r="E13" s="85" t="s">
        <v>67</v>
      </c>
      <c r="F13" s="86">
        <v>2.5833333333333333E-2</v>
      </c>
      <c r="G13" s="87">
        <v>91.439688715953295</v>
      </c>
    </row>
    <row r="14" spans="1:8" x14ac:dyDescent="0.2">
      <c r="A14" s="82">
        <v>13</v>
      </c>
      <c r="B14" s="83">
        <v>30</v>
      </c>
      <c r="C14" s="84" t="s">
        <v>327</v>
      </c>
      <c r="D14" s="84" t="s">
        <v>328</v>
      </c>
      <c r="E14" s="85" t="s">
        <v>67</v>
      </c>
      <c r="F14" s="86">
        <v>2.5925925925925925E-2</v>
      </c>
      <c r="G14" s="87">
        <v>91.050583657587538</v>
      </c>
    </row>
    <row r="15" spans="1:8" x14ac:dyDescent="0.2">
      <c r="A15" s="82">
        <v>14</v>
      </c>
      <c r="B15" s="83">
        <v>59</v>
      </c>
      <c r="C15" s="84" t="s">
        <v>329</v>
      </c>
      <c r="D15" s="84" t="s">
        <v>51</v>
      </c>
      <c r="E15" s="85" t="s">
        <v>314</v>
      </c>
      <c r="F15" s="86">
        <v>2.6030092592592594E-2</v>
      </c>
      <c r="G15" s="87">
        <v>90.612840466926059</v>
      </c>
    </row>
    <row r="16" spans="1:8" x14ac:dyDescent="0.2">
      <c r="A16" s="82">
        <v>15</v>
      </c>
      <c r="B16" s="83">
        <v>52</v>
      </c>
      <c r="C16" s="84" t="s">
        <v>330</v>
      </c>
      <c r="D16" s="84" t="s">
        <v>42</v>
      </c>
      <c r="E16" s="85" t="s">
        <v>314</v>
      </c>
      <c r="F16" s="86">
        <v>2.6053240740740738E-2</v>
      </c>
      <c r="G16" s="87">
        <v>90.515564202334645</v>
      </c>
    </row>
    <row r="17" spans="1:8" x14ac:dyDescent="0.2">
      <c r="A17" s="82">
        <v>16</v>
      </c>
      <c r="B17" s="100">
        <v>53</v>
      </c>
      <c r="C17" s="103" t="s">
        <v>331</v>
      </c>
      <c r="D17" s="105" t="s">
        <v>313</v>
      </c>
      <c r="E17" s="103" t="s">
        <v>314</v>
      </c>
      <c r="F17" s="90">
        <v>2.6168981481481477E-2</v>
      </c>
      <c r="G17" s="87">
        <v>90.029182879377444</v>
      </c>
    </row>
    <row r="18" spans="1:8" x14ac:dyDescent="0.2">
      <c r="A18" s="82">
        <v>17</v>
      </c>
      <c r="B18" s="83">
        <v>46</v>
      </c>
      <c r="C18" s="84" t="s">
        <v>332</v>
      </c>
      <c r="D18" s="84" t="s">
        <v>99</v>
      </c>
      <c r="E18" s="85" t="s">
        <v>67</v>
      </c>
      <c r="F18" s="86">
        <v>2.6365740740740742E-2</v>
      </c>
      <c r="G18" s="87">
        <v>89.202334630350194</v>
      </c>
    </row>
    <row r="19" spans="1:8" x14ac:dyDescent="0.2">
      <c r="A19" s="82">
        <v>18</v>
      </c>
      <c r="B19" s="83">
        <v>67</v>
      </c>
      <c r="C19" s="84" t="s">
        <v>333</v>
      </c>
      <c r="D19" s="84" t="s">
        <v>80</v>
      </c>
      <c r="E19" s="85" t="s">
        <v>67</v>
      </c>
      <c r="F19" s="86">
        <v>2.6921296296296294E-2</v>
      </c>
      <c r="G19" s="87">
        <v>86.86770428015565</v>
      </c>
    </row>
    <row r="20" spans="1:8" x14ac:dyDescent="0.2">
      <c r="A20" s="82">
        <v>19</v>
      </c>
      <c r="B20" s="83">
        <v>34</v>
      </c>
      <c r="C20" s="84" t="s">
        <v>334</v>
      </c>
      <c r="D20" s="84" t="s">
        <v>132</v>
      </c>
      <c r="E20" s="85" t="s">
        <v>52</v>
      </c>
      <c r="F20" s="86">
        <v>2.7210648148148147E-2</v>
      </c>
      <c r="G20" s="87">
        <v>85.651750972762656</v>
      </c>
    </row>
    <row r="21" spans="1:8" x14ac:dyDescent="0.2">
      <c r="A21" s="82">
        <v>20</v>
      </c>
      <c r="B21" s="83">
        <v>50</v>
      </c>
      <c r="C21" s="84" t="s">
        <v>335</v>
      </c>
      <c r="D21" s="84" t="s">
        <v>42</v>
      </c>
      <c r="E21" s="85" t="s">
        <v>314</v>
      </c>
      <c r="F21" s="86">
        <v>2.7222222222222228E-2</v>
      </c>
      <c r="G21" s="87">
        <v>85.603112840466892</v>
      </c>
    </row>
    <row r="22" spans="1:8" x14ac:dyDescent="0.2">
      <c r="A22" s="82">
        <v>21</v>
      </c>
      <c r="B22" s="89">
        <v>65</v>
      </c>
      <c r="C22" s="84" t="s">
        <v>336</v>
      </c>
      <c r="D22" s="84" t="s">
        <v>51</v>
      </c>
      <c r="E22" s="85" t="s">
        <v>314</v>
      </c>
      <c r="F22" s="86">
        <v>2.7256944444444445E-2</v>
      </c>
      <c r="G22" s="87">
        <v>85.457198443579756</v>
      </c>
    </row>
    <row r="23" spans="1:8" x14ac:dyDescent="0.2">
      <c r="A23" s="82">
        <v>22</v>
      </c>
      <c r="B23" s="89">
        <v>49</v>
      </c>
      <c r="C23" s="84" t="s">
        <v>337</v>
      </c>
      <c r="D23" s="84" t="s">
        <v>42</v>
      </c>
      <c r="E23" s="85" t="s">
        <v>316</v>
      </c>
      <c r="F23" s="86">
        <v>2.732638888888889E-2</v>
      </c>
      <c r="G23" s="87">
        <v>85.165369649805427</v>
      </c>
    </row>
    <row r="24" spans="1:8" x14ac:dyDescent="0.2">
      <c r="A24" s="82">
        <v>23</v>
      </c>
      <c r="B24" s="83">
        <v>68</v>
      </c>
      <c r="C24" s="84" t="s">
        <v>338</v>
      </c>
      <c r="D24" s="84" t="s">
        <v>80</v>
      </c>
      <c r="E24" s="85" t="s">
        <v>314</v>
      </c>
      <c r="F24" s="86">
        <v>2.736111111111111E-2</v>
      </c>
      <c r="G24" s="87">
        <v>85.019455252918277</v>
      </c>
      <c r="H24" s="88"/>
    </row>
    <row r="25" spans="1:8" x14ac:dyDescent="0.2">
      <c r="A25" s="82">
        <v>24</v>
      </c>
      <c r="B25" s="83">
        <v>26</v>
      </c>
      <c r="C25" s="84" t="s">
        <v>339</v>
      </c>
      <c r="D25" s="84" t="s">
        <v>340</v>
      </c>
      <c r="E25" s="85" t="s">
        <v>341</v>
      </c>
      <c r="F25" s="86">
        <v>2.7372685185185184E-2</v>
      </c>
      <c r="G25" s="87">
        <v>84.970817120622556</v>
      </c>
      <c r="H25" s="88"/>
    </row>
    <row r="26" spans="1:8" x14ac:dyDescent="0.2">
      <c r="A26" s="82">
        <v>25</v>
      </c>
      <c r="B26" s="83">
        <v>9</v>
      </c>
      <c r="C26" s="84" t="s">
        <v>342</v>
      </c>
      <c r="D26" s="84" t="s">
        <v>99</v>
      </c>
      <c r="E26" s="85" t="s">
        <v>52</v>
      </c>
      <c r="F26" s="86">
        <v>2.7708333333333331E-2</v>
      </c>
      <c r="G26" s="87">
        <v>83.560311284046691</v>
      </c>
    </row>
    <row r="27" spans="1:8" s="88" customFormat="1" x14ac:dyDescent="0.2">
      <c r="A27" s="82">
        <v>26</v>
      </c>
      <c r="B27" s="83">
        <v>16</v>
      </c>
      <c r="C27" s="84" t="s">
        <v>343</v>
      </c>
      <c r="D27" s="84" t="s">
        <v>51</v>
      </c>
      <c r="E27" s="85" t="s">
        <v>142</v>
      </c>
      <c r="F27" s="86">
        <v>2.7789351851851853E-2</v>
      </c>
      <c r="G27" s="87">
        <v>83.21984435797664</v>
      </c>
    </row>
    <row r="28" spans="1:8" x14ac:dyDescent="0.2">
      <c r="A28" s="82">
        <v>27</v>
      </c>
      <c r="B28" s="83">
        <v>71</v>
      </c>
      <c r="C28" s="84" t="s">
        <v>344</v>
      </c>
      <c r="D28" s="84" t="s">
        <v>146</v>
      </c>
      <c r="E28" s="85" t="s">
        <v>52</v>
      </c>
      <c r="F28" s="86">
        <v>2.7847222222222221E-2</v>
      </c>
      <c r="G28" s="87">
        <v>82.976653696498047</v>
      </c>
      <c r="H28" s="88"/>
    </row>
    <row r="29" spans="1:8" x14ac:dyDescent="0.2">
      <c r="A29" s="82">
        <v>28</v>
      </c>
      <c r="B29" s="89">
        <v>35</v>
      </c>
      <c r="C29" s="85" t="s">
        <v>345</v>
      </c>
      <c r="D29" s="85" t="s">
        <v>346</v>
      </c>
      <c r="E29" s="85" t="s">
        <v>314</v>
      </c>
      <c r="F29" s="86">
        <v>2.7939814814814817E-2</v>
      </c>
      <c r="G29" s="87">
        <v>82.587548638132262</v>
      </c>
    </row>
    <row r="30" spans="1:8" x14ac:dyDescent="0.2">
      <c r="A30" s="82">
        <v>29</v>
      </c>
      <c r="B30" s="89">
        <v>40</v>
      </c>
      <c r="C30" s="85" t="s">
        <v>347</v>
      </c>
      <c r="D30" s="85" t="s">
        <v>132</v>
      </c>
      <c r="E30" s="85" t="s">
        <v>52</v>
      </c>
      <c r="F30" s="86">
        <v>2.7951388888888887E-2</v>
      </c>
      <c r="G30" s="87">
        <v>82.538910505836569</v>
      </c>
    </row>
    <row r="31" spans="1:8" x14ac:dyDescent="0.2">
      <c r="A31" s="82">
        <v>30</v>
      </c>
      <c r="B31" s="89">
        <v>19</v>
      </c>
      <c r="C31" s="85" t="s">
        <v>348</v>
      </c>
      <c r="D31" s="85" t="s">
        <v>325</v>
      </c>
      <c r="E31" s="85" t="s">
        <v>67</v>
      </c>
      <c r="F31" s="90">
        <v>2.8043981481481479E-2</v>
      </c>
      <c r="G31" s="87">
        <v>82.149805447470811</v>
      </c>
    </row>
    <row r="32" spans="1:8" x14ac:dyDescent="0.2">
      <c r="A32" s="82">
        <v>31</v>
      </c>
      <c r="B32" s="98">
        <v>73</v>
      </c>
      <c r="C32" s="101" t="s">
        <v>349</v>
      </c>
      <c r="D32" s="104" t="s">
        <v>51</v>
      </c>
      <c r="E32" s="101" t="s">
        <v>314</v>
      </c>
      <c r="F32" s="90">
        <v>2.8125000000000001E-2</v>
      </c>
      <c r="G32" s="87">
        <v>81.809338521400775</v>
      </c>
    </row>
    <row r="33" spans="1:8" x14ac:dyDescent="0.2">
      <c r="A33" s="82">
        <v>32</v>
      </c>
      <c r="B33" s="83">
        <v>31</v>
      </c>
      <c r="C33" s="84" t="s">
        <v>350</v>
      </c>
      <c r="D33" s="84" t="s">
        <v>351</v>
      </c>
      <c r="E33" s="85" t="s">
        <v>67</v>
      </c>
      <c r="F33" s="86">
        <v>2.8148148148148148E-2</v>
      </c>
      <c r="G33" s="87">
        <v>81.712062256809332</v>
      </c>
    </row>
    <row r="34" spans="1:8" s="88" customFormat="1" x14ac:dyDescent="0.2">
      <c r="A34" s="82">
        <v>33</v>
      </c>
      <c r="B34" s="89">
        <v>45</v>
      </c>
      <c r="C34" s="84" t="s">
        <v>352</v>
      </c>
      <c r="D34" s="84" t="s">
        <v>99</v>
      </c>
      <c r="E34" s="85" t="s">
        <v>67</v>
      </c>
      <c r="F34" s="86">
        <v>2.8275462962962964E-2</v>
      </c>
      <c r="G34" s="87">
        <v>81.177042801556397</v>
      </c>
      <c r="H34" s="81"/>
    </row>
    <row r="35" spans="1:8" x14ac:dyDescent="0.2">
      <c r="A35" s="82">
        <v>34</v>
      </c>
      <c r="B35" s="83">
        <v>17</v>
      </c>
      <c r="C35" s="84" t="s">
        <v>353</v>
      </c>
      <c r="D35" s="84" t="s">
        <v>137</v>
      </c>
      <c r="E35" s="85" t="s">
        <v>314</v>
      </c>
      <c r="F35" s="86">
        <v>2.8923611111111108E-2</v>
      </c>
      <c r="G35" s="87">
        <v>78.453307392996123</v>
      </c>
    </row>
    <row r="36" spans="1:8" x14ac:dyDescent="0.2">
      <c r="A36" s="82">
        <v>35</v>
      </c>
      <c r="B36" s="99">
        <v>41</v>
      </c>
      <c r="C36" s="102" t="s">
        <v>354</v>
      </c>
      <c r="D36" s="102" t="s">
        <v>51</v>
      </c>
      <c r="E36" s="106" t="s">
        <v>177</v>
      </c>
      <c r="F36" s="86">
        <v>2.90162037037037E-2</v>
      </c>
      <c r="G36" s="87">
        <v>78.064202334630366</v>
      </c>
    </row>
    <row r="37" spans="1:8" x14ac:dyDescent="0.2">
      <c r="A37" s="82">
        <v>36</v>
      </c>
      <c r="B37" s="99">
        <v>56</v>
      </c>
      <c r="C37" s="102" t="s">
        <v>355</v>
      </c>
      <c r="D37" s="102" t="s">
        <v>42</v>
      </c>
      <c r="E37" s="106" t="s">
        <v>314</v>
      </c>
      <c r="F37" s="86">
        <v>2.9074074074074075E-2</v>
      </c>
      <c r="G37" s="87">
        <v>77.821011673151745</v>
      </c>
    </row>
    <row r="38" spans="1:8" x14ac:dyDescent="0.2">
      <c r="A38" s="93">
        <v>37</v>
      </c>
      <c r="B38" s="93">
        <v>72</v>
      </c>
      <c r="C38" s="94" t="s">
        <v>356</v>
      </c>
      <c r="D38" s="95" t="s">
        <v>313</v>
      </c>
      <c r="E38" s="94" t="s">
        <v>314</v>
      </c>
      <c r="F38" s="96">
        <v>2.9097222222222222E-2</v>
      </c>
      <c r="G38" s="87">
        <v>77.723735408560302</v>
      </c>
    </row>
    <row r="39" spans="1:8" x14ac:dyDescent="0.2">
      <c r="A39" s="93">
        <v>37</v>
      </c>
      <c r="B39" s="93">
        <v>66</v>
      </c>
      <c r="C39" s="94" t="s">
        <v>357</v>
      </c>
      <c r="D39" s="95" t="s">
        <v>80</v>
      </c>
      <c r="E39" s="94" t="s">
        <v>67</v>
      </c>
      <c r="F39" s="96">
        <v>2.9097222222222222E-2</v>
      </c>
      <c r="G39" s="87">
        <v>77.723735408560302</v>
      </c>
    </row>
    <row r="40" spans="1:8" x14ac:dyDescent="0.2">
      <c r="A40" s="93">
        <v>39</v>
      </c>
      <c r="B40" s="93">
        <v>42</v>
      </c>
      <c r="C40" s="94" t="s">
        <v>358</v>
      </c>
      <c r="D40" s="95" t="s">
        <v>359</v>
      </c>
      <c r="E40" s="94" t="s">
        <v>67</v>
      </c>
      <c r="F40" s="96">
        <v>2.9131944444444446E-2</v>
      </c>
      <c r="G40" s="87">
        <v>77.577821011673137</v>
      </c>
    </row>
    <row r="41" spans="1:8" x14ac:dyDescent="0.2">
      <c r="A41" s="93">
        <v>40</v>
      </c>
      <c r="B41" s="93">
        <v>44</v>
      </c>
      <c r="C41" s="94" t="s">
        <v>360</v>
      </c>
      <c r="D41" s="95" t="s">
        <v>99</v>
      </c>
      <c r="E41" s="94" t="s">
        <v>52</v>
      </c>
      <c r="F41" s="96">
        <v>2.9166666666666664E-2</v>
      </c>
      <c r="G41" s="87">
        <v>77.431906614786001</v>
      </c>
    </row>
    <row r="42" spans="1:8" x14ac:dyDescent="0.2">
      <c r="A42" s="93">
        <v>41</v>
      </c>
      <c r="B42" s="93">
        <v>60</v>
      </c>
      <c r="C42" s="94" t="s">
        <v>361</v>
      </c>
      <c r="D42" s="95" t="s">
        <v>51</v>
      </c>
      <c r="E42" s="94" t="s">
        <v>67</v>
      </c>
      <c r="F42" s="96">
        <v>2.9282407407407406E-2</v>
      </c>
      <c r="G42" s="87">
        <v>76.945525291828787</v>
      </c>
    </row>
    <row r="43" spans="1:8" x14ac:dyDescent="0.2">
      <c r="A43" s="93">
        <v>42</v>
      </c>
      <c r="B43" s="93">
        <v>8</v>
      </c>
      <c r="C43" s="94" t="s">
        <v>362</v>
      </c>
      <c r="D43" s="95" t="s">
        <v>140</v>
      </c>
      <c r="E43" s="94" t="s">
        <v>52</v>
      </c>
      <c r="F43" s="96">
        <v>2.9398148148148149E-2</v>
      </c>
      <c r="G43" s="87">
        <v>76.459143968871587</v>
      </c>
    </row>
    <row r="44" spans="1:8" x14ac:dyDescent="0.2">
      <c r="A44" s="93">
        <v>43</v>
      </c>
      <c r="B44" s="93">
        <v>55</v>
      </c>
      <c r="C44" s="94" t="s">
        <v>363</v>
      </c>
      <c r="D44" s="95" t="s">
        <v>42</v>
      </c>
      <c r="E44" s="94" t="s">
        <v>364</v>
      </c>
      <c r="F44" s="96">
        <v>2.9456018518518517E-2</v>
      </c>
      <c r="G44" s="87">
        <v>76.215953307392994</v>
      </c>
    </row>
    <row r="45" spans="1:8" x14ac:dyDescent="0.2">
      <c r="A45" s="93">
        <v>44</v>
      </c>
      <c r="B45" s="93">
        <v>2</v>
      </c>
      <c r="C45" s="94" t="s">
        <v>365</v>
      </c>
      <c r="D45" s="95" t="s">
        <v>149</v>
      </c>
      <c r="E45" s="94" t="s">
        <v>52</v>
      </c>
      <c r="F45" s="96">
        <v>2.974537037037037E-2</v>
      </c>
      <c r="G45" s="87">
        <v>75</v>
      </c>
    </row>
    <row r="46" spans="1:8" x14ac:dyDescent="0.2">
      <c r="A46" s="93">
        <v>45</v>
      </c>
      <c r="B46" s="93">
        <v>11</v>
      </c>
      <c r="C46" s="94" t="s">
        <v>366</v>
      </c>
      <c r="D46" s="95" t="s">
        <v>99</v>
      </c>
      <c r="E46" s="94" t="s">
        <v>127</v>
      </c>
      <c r="F46" s="96">
        <v>3.0266203703703708E-2</v>
      </c>
      <c r="G46" s="87">
        <v>72.811284046692577</v>
      </c>
    </row>
    <row r="47" spans="1:8" x14ac:dyDescent="0.2">
      <c r="A47" s="93">
        <v>46</v>
      </c>
      <c r="B47" s="93">
        <v>14</v>
      </c>
      <c r="C47" s="94" t="s">
        <v>367</v>
      </c>
      <c r="D47" s="95" t="s">
        <v>368</v>
      </c>
      <c r="E47" s="94" t="s">
        <v>67</v>
      </c>
      <c r="F47" s="96">
        <v>3.0416666666666665E-2</v>
      </c>
      <c r="G47" s="87">
        <v>72.178988326848241</v>
      </c>
    </row>
    <row r="48" spans="1:8" x14ac:dyDescent="0.2">
      <c r="A48" s="93">
        <v>47</v>
      </c>
      <c r="B48" s="93">
        <v>20</v>
      </c>
      <c r="C48" s="94" t="s">
        <v>369</v>
      </c>
      <c r="D48" s="95" t="s">
        <v>325</v>
      </c>
      <c r="E48" s="94" t="s">
        <v>67</v>
      </c>
      <c r="F48" s="96">
        <v>3.0601851851851852E-2</v>
      </c>
      <c r="G48" s="87">
        <v>71.400778210116727</v>
      </c>
    </row>
    <row r="49" spans="1:7" x14ac:dyDescent="0.2">
      <c r="A49" s="93">
        <v>48</v>
      </c>
      <c r="B49" s="93">
        <v>48</v>
      </c>
      <c r="C49" s="94" t="s">
        <v>370</v>
      </c>
      <c r="D49" s="95" t="s">
        <v>42</v>
      </c>
      <c r="E49" s="94" t="s">
        <v>67</v>
      </c>
      <c r="F49" s="96">
        <v>3.0983796296296297E-2</v>
      </c>
      <c r="G49" s="87">
        <v>69.795719844357976</v>
      </c>
    </row>
    <row r="50" spans="1:7" x14ac:dyDescent="0.2">
      <c r="A50" s="93">
        <v>49</v>
      </c>
      <c r="B50" s="93">
        <v>7</v>
      </c>
      <c r="C50" s="94" t="s">
        <v>371</v>
      </c>
      <c r="D50" s="95" t="s">
        <v>51</v>
      </c>
      <c r="E50" s="94" t="s">
        <v>341</v>
      </c>
      <c r="F50" s="96">
        <v>3.1041666666666665E-2</v>
      </c>
      <c r="G50" s="87">
        <v>69.552529182879368</v>
      </c>
    </row>
    <row r="51" spans="1:7" x14ac:dyDescent="0.2">
      <c r="A51" s="93">
        <v>49</v>
      </c>
      <c r="B51" s="93">
        <v>74</v>
      </c>
      <c r="C51" s="94" t="s">
        <v>3</v>
      </c>
      <c r="D51" s="95" t="s">
        <v>315</v>
      </c>
      <c r="E51" s="94" t="s">
        <v>314</v>
      </c>
      <c r="F51" s="96">
        <v>3.1041666666666665E-2</v>
      </c>
      <c r="G51" s="87">
        <v>69.552529182879368</v>
      </c>
    </row>
    <row r="52" spans="1:7" x14ac:dyDescent="0.2">
      <c r="A52" s="93">
        <v>51</v>
      </c>
      <c r="B52" s="93">
        <v>6</v>
      </c>
      <c r="C52" s="94" t="s">
        <v>372</v>
      </c>
      <c r="D52" s="95" t="s">
        <v>51</v>
      </c>
      <c r="E52" s="94" t="s">
        <v>177</v>
      </c>
      <c r="F52" s="96">
        <v>3.1331018518518515E-2</v>
      </c>
      <c r="G52" s="87">
        <v>68.336575875486389</v>
      </c>
    </row>
    <row r="53" spans="1:7" x14ac:dyDescent="0.2">
      <c r="A53" s="93">
        <v>52</v>
      </c>
      <c r="B53" s="93">
        <v>23</v>
      </c>
      <c r="C53" s="94" t="s">
        <v>18</v>
      </c>
      <c r="D53" s="95" t="s">
        <v>315</v>
      </c>
      <c r="E53" s="94" t="s">
        <v>364</v>
      </c>
      <c r="F53" s="96">
        <v>3.1956018518518516E-2</v>
      </c>
      <c r="G53" s="87">
        <v>65.710116731517516</v>
      </c>
    </row>
    <row r="54" spans="1:7" x14ac:dyDescent="0.2">
      <c r="A54" s="93">
        <v>53</v>
      </c>
      <c r="B54" s="93">
        <v>12</v>
      </c>
      <c r="C54" s="94" t="s">
        <v>373</v>
      </c>
      <c r="D54" s="95" t="s">
        <v>51</v>
      </c>
      <c r="E54" s="94" t="s">
        <v>142</v>
      </c>
      <c r="F54" s="96">
        <v>3.2418981481481479E-2</v>
      </c>
      <c r="G54" s="87">
        <v>63.764591439688715</v>
      </c>
    </row>
    <row r="55" spans="1:7" x14ac:dyDescent="0.2">
      <c r="A55" s="93">
        <v>54</v>
      </c>
      <c r="B55" s="93">
        <v>36</v>
      </c>
      <c r="C55" s="94" t="s">
        <v>374</v>
      </c>
      <c r="D55" s="95" t="s">
        <v>42</v>
      </c>
      <c r="E55" s="94" t="s">
        <v>142</v>
      </c>
      <c r="F55" s="96">
        <v>3.2800925925925928E-2</v>
      </c>
      <c r="G55" s="87">
        <v>62.159533073929943</v>
      </c>
    </row>
    <row r="56" spans="1:7" x14ac:dyDescent="0.2">
      <c r="A56" s="93">
        <v>55</v>
      </c>
      <c r="B56" s="93">
        <v>21</v>
      </c>
      <c r="C56" s="94" t="s">
        <v>375</v>
      </c>
      <c r="D56" s="95" t="s">
        <v>204</v>
      </c>
      <c r="E56" s="94" t="s">
        <v>127</v>
      </c>
      <c r="F56" s="96">
        <v>3.2974537037037038E-2</v>
      </c>
      <c r="G56" s="87">
        <v>61.429961089494142</v>
      </c>
    </row>
    <row r="57" spans="1:7" x14ac:dyDescent="0.2">
      <c r="A57" s="93">
        <v>56</v>
      </c>
      <c r="B57" s="93">
        <v>58</v>
      </c>
      <c r="C57" s="94" t="s">
        <v>376</v>
      </c>
      <c r="D57" s="95" t="s">
        <v>315</v>
      </c>
      <c r="E57" s="94" t="s">
        <v>52</v>
      </c>
      <c r="F57" s="96">
        <v>3.3344907407407406E-2</v>
      </c>
      <c r="G57" s="87">
        <v>59.873540856031113</v>
      </c>
    </row>
    <row r="58" spans="1:7" x14ac:dyDescent="0.2">
      <c r="A58" s="93">
        <v>57</v>
      </c>
      <c r="B58" s="93">
        <v>5</v>
      </c>
      <c r="C58" s="94" t="s">
        <v>377</v>
      </c>
      <c r="D58" s="95" t="s">
        <v>42</v>
      </c>
      <c r="E58" s="94" t="s">
        <v>52</v>
      </c>
      <c r="F58" s="96">
        <v>3.3553240740740745E-2</v>
      </c>
      <c r="G58" s="87">
        <v>58.998054474708141</v>
      </c>
    </row>
    <row r="59" spans="1:7" x14ac:dyDescent="0.2">
      <c r="A59" s="93">
        <v>58</v>
      </c>
      <c r="B59" s="93">
        <v>10</v>
      </c>
      <c r="C59" s="94" t="s">
        <v>378</v>
      </c>
      <c r="D59" s="95" t="s">
        <v>99</v>
      </c>
      <c r="E59" s="94" t="s">
        <v>379</v>
      </c>
      <c r="F59" s="96">
        <v>3.3912037037037039E-2</v>
      </c>
      <c r="G59" s="87">
        <v>57.490272373540833</v>
      </c>
    </row>
    <row r="60" spans="1:7" x14ac:dyDescent="0.2">
      <c r="A60" s="93">
        <v>59</v>
      </c>
      <c r="B60" s="93">
        <v>3</v>
      </c>
      <c r="C60" s="94" t="s">
        <v>380</v>
      </c>
      <c r="D60" s="95" t="s">
        <v>221</v>
      </c>
      <c r="E60" s="94" t="s">
        <v>127</v>
      </c>
      <c r="F60" s="96">
        <v>3.4317129629629628E-2</v>
      </c>
      <c r="G60" s="87">
        <v>55.78793774319066</v>
      </c>
    </row>
    <row r="61" spans="1:7" x14ac:dyDescent="0.2">
      <c r="A61" s="93">
        <v>60</v>
      </c>
      <c r="B61" s="93">
        <v>61</v>
      </c>
      <c r="C61" s="94" t="s">
        <v>381</v>
      </c>
      <c r="D61" s="95" t="s">
        <v>242</v>
      </c>
      <c r="E61" s="94" t="s">
        <v>142</v>
      </c>
      <c r="F61" s="96">
        <v>3.5567129629629629E-2</v>
      </c>
      <c r="G61" s="87">
        <v>50.535019455252915</v>
      </c>
    </row>
    <row r="62" spans="1:7" x14ac:dyDescent="0.2">
      <c r="A62" s="93">
        <v>61</v>
      </c>
      <c r="B62" s="93">
        <v>24</v>
      </c>
      <c r="C62" s="94" t="s">
        <v>17</v>
      </c>
      <c r="D62" s="95" t="s">
        <v>315</v>
      </c>
      <c r="E62" s="94" t="s">
        <v>177</v>
      </c>
      <c r="F62" s="96">
        <v>3.5682870370370372E-2</v>
      </c>
      <c r="G62" s="87">
        <v>50.0486381322957</v>
      </c>
    </row>
    <row r="63" spans="1:7" s="88" customFormat="1" x14ac:dyDescent="0.2">
      <c r="A63" s="76">
        <v>62</v>
      </c>
      <c r="B63" s="76">
        <v>15</v>
      </c>
      <c r="C63" s="77" t="s">
        <v>382</v>
      </c>
      <c r="D63" s="78" t="s">
        <v>242</v>
      </c>
      <c r="E63" s="77" t="s">
        <v>52</v>
      </c>
      <c r="F63" s="79">
        <v>3.6620370370370373E-2</v>
      </c>
      <c r="G63" s="87">
        <v>46.108949416342384</v>
      </c>
    </row>
    <row r="64" spans="1:7" x14ac:dyDescent="0.2">
      <c r="A64" s="93">
        <v>63</v>
      </c>
      <c r="B64" s="93">
        <v>39</v>
      </c>
      <c r="C64" s="94" t="s">
        <v>383</v>
      </c>
      <c r="D64" s="95" t="s">
        <v>42</v>
      </c>
      <c r="E64" s="94" t="s">
        <v>127</v>
      </c>
      <c r="F64" s="96">
        <v>3.6631944444444446E-2</v>
      </c>
      <c r="G64" s="87">
        <v>46.060311284046684</v>
      </c>
    </row>
    <row r="65" spans="1:7" s="88" customFormat="1" x14ac:dyDescent="0.2">
      <c r="A65" s="76">
        <v>64</v>
      </c>
      <c r="B65" s="76">
        <v>22</v>
      </c>
      <c r="C65" s="77" t="s">
        <v>14</v>
      </c>
      <c r="D65" s="78" t="s">
        <v>315</v>
      </c>
      <c r="E65" s="77" t="s">
        <v>341</v>
      </c>
      <c r="F65" s="79">
        <v>3.6840277777777777E-2</v>
      </c>
      <c r="G65" s="87">
        <v>45.184824902723733</v>
      </c>
    </row>
    <row r="66" spans="1:7" x14ac:dyDescent="0.2">
      <c r="A66" s="93">
        <v>65</v>
      </c>
      <c r="B66" s="93">
        <v>28</v>
      </c>
      <c r="C66" s="94" t="s">
        <v>384</v>
      </c>
      <c r="D66" s="95" t="s">
        <v>315</v>
      </c>
      <c r="E66" s="94" t="s">
        <v>177</v>
      </c>
      <c r="F66" s="96">
        <v>3.7766203703703705E-2</v>
      </c>
      <c r="G66" s="87">
        <v>41.293774319066131</v>
      </c>
    </row>
    <row r="67" spans="1:7" x14ac:dyDescent="0.2">
      <c r="A67" s="93">
        <v>66</v>
      </c>
      <c r="B67" s="93">
        <v>37</v>
      </c>
      <c r="C67" s="94" t="s">
        <v>385</v>
      </c>
      <c r="D67" s="95" t="s">
        <v>254</v>
      </c>
      <c r="E67" s="94" t="s">
        <v>127</v>
      </c>
      <c r="F67" s="96">
        <v>3.7939814814814815E-2</v>
      </c>
      <c r="G67" s="87">
        <v>40.564202334630338</v>
      </c>
    </row>
    <row r="68" spans="1:7" x14ac:dyDescent="0.2">
      <c r="A68" s="93">
        <v>67</v>
      </c>
      <c r="B68" s="93">
        <v>4</v>
      </c>
      <c r="C68" s="94" t="s">
        <v>386</v>
      </c>
      <c r="D68" s="95" t="s">
        <v>313</v>
      </c>
      <c r="E68" s="94" t="s">
        <v>52</v>
      </c>
      <c r="F68" s="96">
        <v>3.8240740740740742E-2</v>
      </c>
      <c r="G68" s="87">
        <v>39.29961089494163</v>
      </c>
    </row>
    <row r="69" spans="1:7" x14ac:dyDescent="0.2">
      <c r="A69" s="93">
        <v>68</v>
      </c>
      <c r="B69" s="93">
        <v>70</v>
      </c>
      <c r="C69" s="94" t="s">
        <v>387</v>
      </c>
      <c r="D69" s="95" t="s">
        <v>313</v>
      </c>
      <c r="E69" s="94" t="s">
        <v>52</v>
      </c>
      <c r="F69" s="96">
        <v>4.1435185185185179E-2</v>
      </c>
      <c r="G69" s="87">
        <v>25.875486381322975</v>
      </c>
    </row>
    <row r="70" spans="1:7" x14ac:dyDescent="0.2">
      <c r="A70" s="93">
        <v>69</v>
      </c>
      <c r="B70" s="93">
        <v>38</v>
      </c>
      <c r="C70" s="94" t="s">
        <v>388</v>
      </c>
      <c r="D70" s="95" t="s">
        <v>42</v>
      </c>
      <c r="E70" s="94" t="s">
        <v>263</v>
      </c>
      <c r="F70" s="96">
        <v>4.2858796296296298E-2</v>
      </c>
      <c r="G70" s="87">
        <v>19.89299610894939</v>
      </c>
    </row>
    <row r="71" spans="1:7" x14ac:dyDescent="0.2">
      <c r="A71" s="93">
        <v>70</v>
      </c>
      <c r="B71" s="93">
        <v>69</v>
      </c>
      <c r="C71" s="94" t="s">
        <v>389</v>
      </c>
      <c r="D71" s="95" t="s">
        <v>99</v>
      </c>
      <c r="E71" s="94" t="s">
        <v>177</v>
      </c>
      <c r="F71" s="96">
        <v>4.2986111111111114E-2</v>
      </c>
      <c r="G71" s="87">
        <v>19.357976653696475</v>
      </c>
    </row>
    <row r="72" spans="1:7" x14ac:dyDescent="0.2">
      <c r="A72" s="93">
        <v>71</v>
      </c>
      <c r="B72" s="93">
        <v>62</v>
      </c>
      <c r="C72" s="94" t="s">
        <v>390</v>
      </c>
      <c r="D72" s="95" t="s">
        <v>313</v>
      </c>
      <c r="E72" s="94" t="s">
        <v>314</v>
      </c>
      <c r="F72" s="96">
        <v>4.3854166666666666E-2</v>
      </c>
      <c r="G72" s="87">
        <v>15.710116731517498</v>
      </c>
    </row>
    <row r="73" spans="1:7" x14ac:dyDescent="0.2">
      <c r="A73" s="93">
        <v>72</v>
      </c>
      <c r="B73" s="93">
        <v>13</v>
      </c>
      <c r="C73" s="94" t="s">
        <v>391</v>
      </c>
      <c r="D73" s="95" t="s">
        <v>42</v>
      </c>
      <c r="E73" s="94" t="s">
        <v>263</v>
      </c>
      <c r="F73" s="96">
        <v>4.538194444444444E-2</v>
      </c>
      <c r="G73" s="87">
        <v>9.2898832684825017</v>
      </c>
    </row>
    <row r="74" spans="1:7" x14ac:dyDescent="0.2">
      <c r="A74" s="93">
        <v>73</v>
      </c>
      <c r="B74" s="93">
        <v>63</v>
      </c>
      <c r="C74" s="94" t="s">
        <v>392</v>
      </c>
      <c r="D74" s="95" t="s">
        <v>132</v>
      </c>
      <c r="E74" s="94" t="s">
        <v>142</v>
      </c>
      <c r="F74" s="96">
        <v>4.9918981481481474E-2</v>
      </c>
      <c r="G74" s="87">
        <v>1</v>
      </c>
    </row>
    <row r="75" spans="1:7" x14ac:dyDescent="0.2">
      <c r="A75" s="93">
        <v>73</v>
      </c>
      <c r="B75" s="93">
        <v>64</v>
      </c>
      <c r="C75" s="94" t="s">
        <v>393</v>
      </c>
      <c r="D75" s="95" t="s">
        <v>313</v>
      </c>
      <c r="E75" s="94" t="s">
        <v>142</v>
      </c>
      <c r="F75" s="96">
        <v>4.9918981481481474E-2</v>
      </c>
      <c r="G75" s="87">
        <v>1</v>
      </c>
    </row>
    <row r="76" spans="1:7" x14ac:dyDescent="0.2">
      <c r="A76" s="93">
        <v>75</v>
      </c>
      <c r="B76" s="93">
        <v>1</v>
      </c>
      <c r="C76" s="94" t="s">
        <v>394</v>
      </c>
      <c r="D76" s="95" t="s">
        <v>51</v>
      </c>
      <c r="E76" s="94" t="s">
        <v>127</v>
      </c>
      <c r="F76" s="96">
        <v>5.1817129629629623E-2</v>
      </c>
      <c r="G76" s="87">
        <v>1</v>
      </c>
    </row>
    <row r="77" spans="1:7" x14ac:dyDescent="0.2">
      <c r="A77" s="93"/>
      <c r="B77" s="93"/>
      <c r="C77" s="94"/>
      <c r="D77" s="95"/>
      <c r="E77" s="94"/>
      <c r="F77" s="96"/>
      <c r="G77" s="87"/>
    </row>
    <row r="78" spans="1:7" x14ac:dyDescent="0.2">
      <c r="A78" s="93"/>
      <c r="B78" s="93"/>
      <c r="C78" s="94"/>
      <c r="D78" s="95"/>
      <c r="E78" s="94"/>
      <c r="F78" s="96"/>
      <c r="G78" s="87"/>
    </row>
  </sheetData>
  <sortState ref="A2:H117">
    <sortCondition ref="D2:D117"/>
    <sortCondition ref="A2:A117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8"/>
  <sheetViews>
    <sheetView workbookViewId="0">
      <selection activeCell="A15" sqref="A15:XFD15"/>
    </sheetView>
  </sheetViews>
  <sheetFormatPr defaultRowHeight="15" x14ac:dyDescent="0.25"/>
  <cols>
    <col min="1" max="2" width="9.140625" style="1"/>
    <col min="3" max="3" width="30.85546875" style="1" customWidth="1"/>
    <col min="4" max="16384" width="9.140625" style="1"/>
  </cols>
  <sheetData>
    <row r="1" spans="1:8" x14ac:dyDescent="0.25">
      <c r="A1" s="1" t="s">
        <v>395</v>
      </c>
      <c r="B1" s="1" t="s">
        <v>396</v>
      </c>
      <c r="C1" s="1" t="s">
        <v>28</v>
      </c>
      <c r="D1" s="1" t="s">
        <v>29</v>
      </c>
      <c r="E1" s="1" t="s">
        <v>397</v>
      </c>
      <c r="F1" s="1" t="s">
        <v>398</v>
      </c>
      <c r="G1" s="1" t="s">
        <v>27</v>
      </c>
      <c r="H1" s="1" t="s">
        <v>399</v>
      </c>
    </row>
    <row r="2" spans="1:8" x14ac:dyDescent="0.25">
      <c r="A2" s="1">
        <v>1</v>
      </c>
      <c r="B2" s="1">
        <v>273</v>
      </c>
      <c r="C2" s="1" t="s">
        <v>312</v>
      </c>
      <c r="D2" s="1" t="s">
        <v>400</v>
      </c>
      <c r="E2" s="1" t="s">
        <v>43</v>
      </c>
      <c r="F2" s="1" t="s">
        <v>401</v>
      </c>
      <c r="G2" s="107">
        <v>3.605324074074074E-2</v>
      </c>
      <c r="H2" s="1" t="s">
        <v>402</v>
      </c>
    </row>
    <row r="3" spans="1:8" x14ac:dyDescent="0.25">
      <c r="A3" s="1">
        <v>2</v>
      </c>
      <c r="B3" s="1">
        <v>203</v>
      </c>
      <c r="C3" s="1" t="s">
        <v>403</v>
      </c>
      <c r="D3" s="1" t="s">
        <v>132</v>
      </c>
      <c r="E3" s="1" t="s">
        <v>43</v>
      </c>
      <c r="F3" s="1">
        <v>40</v>
      </c>
      <c r="G3" s="107">
        <v>3.6342592592592593E-2</v>
      </c>
      <c r="H3" s="1" t="s">
        <v>404</v>
      </c>
    </row>
    <row r="4" spans="1:8" x14ac:dyDescent="0.25">
      <c r="A4" s="1">
        <v>3</v>
      </c>
      <c r="B4" s="1">
        <v>249</v>
      </c>
      <c r="C4" s="1" t="s">
        <v>311</v>
      </c>
      <c r="D4" s="1" t="s">
        <v>51</v>
      </c>
      <c r="E4" s="1" t="s">
        <v>43</v>
      </c>
      <c r="F4" s="1">
        <v>40</v>
      </c>
      <c r="G4" s="107">
        <v>3.667824074074074E-2</v>
      </c>
      <c r="H4" s="1" t="s">
        <v>405</v>
      </c>
    </row>
    <row r="5" spans="1:8" x14ac:dyDescent="0.25">
      <c r="A5" s="1">
        <v>4</v>
      </c>
      <c r="B5" s="1">
        <v>247</v>
      </c>
      <c r="C5" s="1" t="s">
        <v>320</v>
      </c>
      <c r="D5" s="1" t="s">
        <v>321</v>
      </c>
      <c r="E5" s="1" t="s">
        <v>43</v>
      </c>
      <c r="F5" s="1">
        <v>40</v>
      </c>
      <c r="G5" s="107">
        <v>3.7256944444444447E-2</v>
      </c>
      <c r="H5" s="1" t="s">
        <v>406</v>
      </c>
    </row>
    <row r="6" spans="1:8" x14ac:dyDescent="0.25">
      <c r="A6" s="1">
        <v>5</v>
      </c>
      <c r="B6" s="1">
        <v>255</v>
      </c>
      <c r="C6" s="1" t="s">
        <v>407</v>
      </c>
      <c r="D6" s="1" t="s">
        <v>51</v>
      </c>
      <c r="E6" s="1" t="s">
        <v>43</v>
      </c>
      <c r="F6" s="1">
        <v>40</v>
      </c>
      <c r="G6" s="107">
        <v>3.8368055555555551E-2</v>
      </c>
      <c r="H6" s="1" t="s">
        <v>408</v>
      </c>
    </row>
    <row r="7" spans="1:8" x14ac:dyDescent="0.25">
      <c r="A7" s="1">
        <v>6</v>
      </c>
      <c r="B7" s="1">
        <v>276</v>
      </c>
      <c r="C7" s="1" t="s">
        <v>409</v>
      </c>
      <c r="D7" s="1" t="s">
        <v>88</v>
      </c>
      <c r="E7" s="1" t="s">
        <v>43</v>
      </c>
      <c r="F7" s="1">
        <v>40</v>
      </c>
      <c r="G7" s="107">
        <v>3.8634259259259257E-2</v>
      </c>
    </row>
    <row r="8" spans="1:8" x14ac:dyDescent="0.25">
      <c r="A8" s="1">
        <v>7</v>
      </c>
      <c r="B8" s="1">
        <v>209</v>
      </c>
      <c r="C8" s="1" t="s">
        <v>2</v>
      </c>
      <c r="D8" s="1" t="s">
        <v>410</v>
      </c>
      <c r="E8" s="1" t="s">
        <v>43</v>
      </c>
      <c r="F8" s="1">
        <v>40</v>
      </c>
      <c r="G8" s="107">
        <v>3.9722222222222221E-2</v>
      </c>
    </row>
    <row r="9" spans="1:8" x14ac:dyDescent="0.25">
      <c r="A9" s="1">
        <v>8</v>
      </c>
      <c r="B9" s="1">
        <v>251</v>
      </c>
      <c r="C9" s="1" t="s">
        <v>411</v>
      </c>
      <c r="D9" s="1" t="s">
        <v>400</v>
      </c>
      <c r="E9" s="1" t="s">
        <v>43</v>
      </c>
      <c r="F9" s="1">
        <v>40</v>
      </c>
      <c r="G9" s="107">
        <v>4.1770833333333333E-2</v>
      </c>
    </row>
    <row r="10" spans="1:8" x14ac:dyDescent="0.25">
      <c r="A10" s="1">
        <v>9</v>
      </c>
      <c r="B10" s="1">
        <v>312</v>
      </c>
      <c r="C10" s="1" t="s">
        <v>412</v>
      </c>
      <c r="D10" s="1" t="s">
        <v>413</v>
      </c>
      <c r="E10" s="1" t="s">
        <v>43</v>
      </c>
      <c r="F10" s="1" t="s">
        <v>401</v>
      </c>
      <c r="G10" s="107">
        <v>4.1851851851851855E-2</v>
      </c>
    </row>
    <row r="11" spans="1:8" x14ac:dyDescent="0.25">
      <c r="A11" s="1">
        <v>10</v>
      </c>
      <c r="B11" s="1">
        <v>206</v>
      </c>
      <c r="C11" s="1" t="s">
        <v>414</v>
      </c>
      <c r="D11" s="1" t="s">
        <v>400</v>
      </c>
      <c r="E11" s="1" t="s">
        <v>43</v>
      </c>
      <c r="F11" s="1">
        <v>40</v>
      </c>
      <c r="G11" s="107">
        <v>4.2129629629629628E-2</v>
      </c>
    </row>
    <row r="12" spans="1:8" x14ac:dyDescent="0.25">
      <c r="A12" s="1">
        <v>11</v>
      </c>
      <c r="B12" s="1">
        <v>310</v>
      </c>
      <c r="C12" s="1" t="s">
        <v>339</v>
      </c>
      <c r="D12" s="1" t="s">
        <v>340</v>
      </c>
      <c r="E12" s="1" t="s">
        <v>86</v>
      </c>
      <c r="F12" s="1" t="s">
        <v>401</v>
      </c>
      <c r="G12" s="107">
        <v>4.223379629629629E-2</v>
      </c>
      <c r="H12" s="1" t="s">
        <v>415</v>
      </c>
    </row>
    <row r="13" spans="1:8" x14ac:dyDescent="0.25">
      <c r="A13" s="1">
        <v>12</v>
      </c>
      <c r="B13" s="1">
        <v>292</v>
      </c>
      <c r="C13" s="1" t="s">
        <v>416</v>
      </c>
      <c r="D13" s="1" t="s">
        <v>51</v>
      </c>
      <c r="E13" s="1" t="s">
        <v>43</v>
      </c>
      <c r="F13" s="1" t="s">
        <v>401</v>
      </c>
      <c r="G13" s="107">
        <v>4.2638888888888893E-2</v>
      </c>
      <c r="H13" s="1" t="s">
        <v>408</v>
      </c>
    </row>
    <row r="14" spans="1:8" x14ac:dyDescent="0.25">
      <c r="A14" s="1">
        <v>13</v>
      </c>
      <c r="B14" s="1">
        <v>254</v>
      </c>
      <c r="C14" s="1" t="s">
        <v>330</v>
      </c>
      <c r="D14" s="1" t="s">
        <v>42</v>
      </c>
      <c r="E14" s="1" t="s">
        <v>43</v>
      </c>
      <c r="F14" s="1" t="s">
        <v>401</v>
      </c>
      <c r="G14" s="107">
        <v>4.2789351851851849E-2</v>
      </c>
    </row>
    <row r="15" spans="1:8" x14ac:dyDescent="0.25">
      <c r="A15" s="1">
        <v>14</v>
      </c>
      <c r="B15" s="1">
        <v>242</v>
      </c>
      <c r="C15" s="1" t="s">
        <v>343</v>
      </c>
      <c r="D15" s="1" t="s">
        <v>51</v>
      </c>
      <c r="E15" s="1" t="s">
        <v>86</v>
      </c>
      <c r="F15" s="1">
        <v>40</v>
      </c>
      <c r="G15" s="107">
        <v>4.2951388888888886E-2</v>
      </c>
      <c r="H15" s="1" t="s">
        <v>417</v>
      </c>
    </row>
    <row r="16" spans="1:8" x14ac:dyDescent="0.25">
      <c r="A16" s="1">
        <v>15</v>
      </c>
      <c r="B16" s="1">
        <v>253</v>
      </c>
      <c r="C16" s="1" t="s">
        <v>329</v>
      </c>
      <c r="D16" s="1" t="s">
        <v>51</v>
      </c>
      <c r="E16" s="1" t="s">
        <v>43</v>
      </c>
      <c r="F16" s="1" t="s">
        <v>401</v>
      </c>
      <c r="G16" s="107">
        <v>4.3252314814814813E-2</v>
      </c>
    </row>
    <row r="17" spans="1:8" x14ac:dyDescent="0.25">
      <c r="A17" s="1">
        <v>16</v>
      </c>
      <c r="B17" s="1">
        <v>313</v>
      </c>
      <c r="C17" s="1" t="s">
        <v>418</v>
      </c>
      <c r="D17" s="1" t="s">
        <v>419</v>
      </c>
      <c r="E17" s="1" t="s">
        <v>43</v>
      </c>
      <c r="F17" s="1" t="s">
        <v>401</v>
      </c>
      <c r="G17" s="107">
        <v>4.3275462962962967E-2</v>
      </c>
    </row>
    <row r="18" spans="1:8" x14ac:dyDescent="0.25">
      <c r="A18" s="1">
        <v>17</v>
      </c>
      <c r="B18" s="1">
        <v>246</v>
      </c>
      <c r="C18" s="1" t="s">
        <v>420</v>
      </c>
      <c r="D18" s="1" t="s">
        <v>221</v>
      </c>
      <c r="E18" s="1" t="s">
        <v>43</v>
      </c>
      <c r="F18" s="1">
        <v>40</v>
      </c>
      <c r="G18" s="107">
        <v>4.3506944444444445E-2</v>
      </c>
    </row>
    <row r="19" spans="1:8" x14ac:dyDescent="0.25">
      <c r="A19" s="1">
        <v>18</v>
      </c>
      <c r="B19" s="1">
        <v>274</v>
      </c>
      <c r="C19" s="1" t="s">
        <v>334</v>
      </c>
      <c r="D19" s="1" t="s">
        <v>132</v>
      </c>
      <c r="E19" s="1" t="s">
        <v>43</v>
      </c>
      <c r="F19" s="1">
        <v>50</v>
      </c>
      <c r="G19" s="107">
        <v>4.3761574074074078E-2</v>
      </c>
      <c r="H19" s="1" t="s">
        <v>421</v>
      </c>
    </row>
    <row r="20" spans="1:8" x14ac:dyDescent="0.25">
      <c r="A20" s="1">
        <v>19</v>
      </c>
      <c r="B20" s="1">
        <v>306</v>
      </c>
      <c r="C20" s="1" t="s">
        <v>422</v>
      </c>
      <c r="D20" s="1" t="s">
        <v>51</v>
      </c>
      <c r="E20" s="1" t="s">
        <v>43</v>
      </c>
      <c r="F20" s="1">
        <v>40</v>
      </c>
      <c r="G20" s="107">
        <v>4.4074074074074071E-2</v>
      </c>
    </row>
    <row r="21" spans="1:8" x14ac:dyDescent="0.25">
      <c r="A21" s="1">
        <v>20</v>
      </c>
      <c r="B21" s="1">
        <v>236</v>
      </c>
      <c r="C21" s="1" t="s">
        <v>354</v>
      </c>
      <c r="D21" s="1" t="s">
        <v>51</v>
      </c>
      <c r="E21" s="1" t="s">
        <v>86</v>
      </c>
      <c r="F21" s="1">
        <v>50</v>
      </c>
      <c r="G21" s="107">
        <v>4.4236111111111115E-2</v>
      </c>
      <c r="H21" s="1" t="s">
        <v>423</v>
      </c>
    </row>
    <row r="22" spans="1:8" x14ac:dyDescent="0.25">
      <c r="A22" s="1">
        <v>21</v>
      </c>
      <c r="B22" s="1">
        <v>271</v>
      </c>
      <c r="C22" s="1" t="s">
        <v>424</v>
      </c>
      <c r="D22" s="1" t="s">
        <v>425</v>
      </c>
      <c r="E22" s="1" t="s">
        <v>43</v>
      </c>
      <c r="F22" s="1" t="s">
        <v>401</v>
      </c>
      <c r="G22" s="107">
        <v>4.4803240740740741E-2</v>
      </c>
    </row>
    <row r="23" spans="1:8" x14ac:dyDescent="0.25">
      <c r="A23" s="1">
        <v>22</v>
      </c>
      <c r="B23" s="1">
        <v>231</v>
      </c>
      <c r="C23" s="1" t="s">
        <v>335</v>
      </c>
      <c r="D23" s="1" t="s">
        <v>42</v>
      </c>
      <c r="E23" s="1" t="s">
        <v>43</v>
      </c>
      <c r="F23" s="1" t="s">
        <v>401</v>
      </c>
      <c r="G23" s="107">
        <v>4.4849537037037035E-2</v>
      </c>
    </row>
    <row r="24" spans="1:8" x14ac:dyDescent="0.25">
      <c r="A24" s="1">
        <v>23</v>
      </c>
      <c r="B24" s="1">
        <v>218</v>
      </c>
      <c r="C24" s="1" t="s">
        <v>426</v>
      </c>
      <c r="D24" s="1" t="s">
        <v>427</v>
      </c>
      <c r="E24" s="1" t="s">
        <v>43</v>
      </c>
      <c r="F24" s="1" t="s">
        <v>401</v>
      </c>
      <c r="G24" s="107">
        <v>4.4953703703703697E-2</v>
      </c>
    </row>
    <row r="25" spans="1:8" x14ac:dyDescent="0.25">
      <c r="A25" s="1">
        <v>24</v>
      </c>
      <c r="B25" s="1">
        <v>221</v>
      </c>
      <c r="C25" s="1" t="s">
        <v>428</v>
      </c>
      <c r="D25" s="1" t="s">
        <v>204</v>
      </c>
      <c r="E25" s="1" t="s">
        <v>43</v>
      </c>
      <c r="F25" s="1">
        <v>40</v>
      </c>
      <c r="G25" s="107">
        <v>4.50462962962963E-2</v>
      </c>
    </row>
    <row r="26" spans="1:8" x14ac:dyDescent="0.25">
      <c r="A26" s="1">
        <v>25</v>
      </c>
      <c r="B26" s="1">
        <v>212</v>
      </c>
      <c r="C26" s="1" t="s">
        <v>429</v>
      </c>
      <c r="D26" s="1" t="s">
        <v>427</v>
      </c>
      <c r="E26" s="1" t="s">
        <v>43</v>
      </c>
      <c r="F26" s="1">
        <v>40</v>
      </c>
      <c r="G26" s="107">
        <v>4.5092592592592594E-2</v>
      </c>
    </row>
    <row r="27" spans="1:8" x14ac:dyDescent="0.25">
      <c r="A27" s="1">
        <v>26</v>
      </c>
      <c r="B27" s="1">
        <v>282</v>
      </c>
      <c r="C27" s="1" t="s">
        <v>430</v>
      </c>
      <c r="D27" s="1" t="s">
        <v>51</v>
      </c>
      <c r="E27" s="1" t="s">
        <v>43</v>
      </c>
      <c r="F27" s="1">
        <v>50</v>
      </c>
      <c r="G27" s="107">
        <v>4.5138888888888888E-2</v>
      </c>
    </row>
    <row r="28" spans="1:8" x14ac:dyDescent="0.25">
      <c r="A28" s="1">
        <v>27</v>
      </c>
      <c r="B28" s="1">
        <v>275</v>
      </c>
      <c r="C28" s="1" t="s">
        <v>431</v>
      </c>
      <c r="D28" s="1" t="s">
        <v>51</v>
      </c>
      <c r="E28" s="1" t="s">
        <v>43</v>
      </c>
      <c r="F28" s="1">
        <v>50</v>
      </c>
      <c r="G28" s="107">
        <v>4.520833333333333E-2</v>
      </c>
    </row>
    <row r="29" spans="1:8" x14ac:dyDescent="0.25">
      <c r="A29" s="1">
        <v>28</v>
      </c>
      <c r="B29" s="1">
        <v>233</v>
      </c>
      <c r="C29" s="1" t="s">
        <v>432</v>
      </c>
      <c r="D29" s="1" t="s">
        <v>433</v>
      </c>
      <c r="E29" s="1" t="s">
        <v>86</v>
      </c>
      <c r="F29" s="1">
        <v>40</v>
      </c>
      <c r="G29" s="107">
        <v>4.5254629629629624E-2</v>
      </c>
      <c r="H29" s="1" t="s">
        <v>434</v>
      </c>
    </row>
    <row r="30" spans="1:8" x14ac:dyDescent="0.25">
      <c r="A30" s="1">
        <v>29</v>
      </c>
      <c r="B30" s="1">
        <v>307</v>
      </c>
      <c r="C30" s="1" t="s">
        <v>435</v>
      </c>
      <c r="D30" s="1" t="s">
        <v>419</v>
      </c>
      <c r="E30" s="1" t="s">
        <v>43</v>
      </c>
      <c r="F30" s="1">
        <v>50</v>
      </c>
      <c r="G30" s="107">
        <v>4.5543981481481477E-2</v>
      </c>
    </row>
    <row r="31" spans="1:8" x14ac:dyDescent="0.25">
      <c r="A31" s="1">
        <v>30</v>
      </c>
      <c r="B31" s="1">
        <v>296</v>
      </c>
      <c r="C31" s="1" t="s">
        <v>436</v>
      </c>
      <c r="D31" s="1" t="s">
        <v>400</v>
      </c>
      <c r="E31" s="1" t="s">
        <v>43</v>
      </c>
      <c r="F31" s="1" t="s">
        <v>401</v>
      </c>
      <c r="G31" s="107">
        <v>4.5717592592592594E-2</v>
      </c>
    </row>
    <row r="32" spans="1:8" x14ac:dyDescent="0.25">
      <c r="A32" s="1">
        <v>31</v>
      </c>
      <c r="B32" s="1">
        <v>316</v>
      </c>
      <c r="C32" s="1" t="s">
        <v>437</v>
      </c>
      <c r="D32" s="1" t="s">
        <v>438</v>
      </c>
      <c r="E32" s="1" t="s">
        <v>43</v>
      </c>
      <c r="F32" s="1">
        <v>40</v>
      </c>
      <c r="G32" s="107">
        <v>4.5902777777777772E-2</v>
      </c>
    </row>
    <row r="33" spans="1:8" x14ac:dyDescent="0.25">
      <c r="A33" s="1">
        <v>32</v>
      </c>
      <c r="B33" s="1">
        <v>264</v>
      </c>
      <c r="C33" s="1" t="s">
        <v>352</v>
      </c>
      <c r="D33" s="1" t="s">
        <v>433</v>
      </c>
      <c r="E33" s="1" t="s">
        <v>43</v>
      </c>
      <c r="F33" s="1">
        <v>40</v>
      </c>
      <c r="G33" s="107">
        <v>4.612268518518519E-2</v>
      </c>
    </row>
    <row r="34" spans="1:8" x14ac:dyDescent="0.25">
      <c r="A34" s="1">
        <v>33</v>
      </c>
      <c r="B34" s="1">
        <v>269</v>
      </c>
      <c r="C34" s="1" t="s">
        <v>439</v>
      </c>
      <c r="D34" s="1" t="s">
        <v>400</v>
      </c>
      <c r="E34" s="1" t="s">
        <v>43</v>
      </c>
      <c r="F34" s="1">
        <v>50</v>
      </c>
      <c r="G34" s="107">
        <v>4.6388888888888889E-2</v>
      </c>
    </row>
    <row r="35" spans="1:8" x14ac:dyDescent="0.25">
      <c r="A35" s="1">
        <v>34</v>
      </c>
      <c r="B35" s="1">
        <v>270</v>
      </c>
      <c r="C35" s="1" t="s">
        <v>440</v>
      </c>
      <c r="D35" s="1" t="s">
        <v>425</v>
      </c>
      <c r="E35" s="1" t="s">
        <v>86</v>
      </c>
      <c r="F35" s="1" t="s">
        <v>401</v>
      </c>
      <c r="G35" s="107">
        <v>4.6400462962962963E-2</v>
      </c>
    </row>
    <row r="36" spans="1:8" x14ac:dyDescent="0.25">
      <c r="A36" s="1">
        <v>35</v>
      </c>
      <c r="B36" s="1">
        <v>266</v>
      </c>
      <c r="C36" s="1" t="s">
        <v>441</v>
      </c>
      <c r="D36" s="1" t="s">
        <v>442</v>
      </c>
      <c r="E36" s="1" t="s">
        <v>86</v>
      </c>
      <c r="F36" s="1">
        <v>40</v>
      </c>
      <c r="G36" s="107">
        <v>4.6516203703703705E-2</v>
      </c>
    </row>
    <row r="37" spans="1:8" x14ac:dyDescent="0.25">
      <c r="A37" s="1">
        <v>36</v>
      </c>
      <c r="B37" s="1">
        <v>225</v>
      </c>
      <c r="C37" s="1" t="s">
        <v>302</v>
      </c>
      <c r="D37" s="1" t="s">
        <v>42</v>
      </c>
      <c r="E37" s="1" t="s">
        <v>43</v>
      </c>
      <c r="F37" s="1">
        <v>60</v>
      </c>
      <c r="G37" s="107">
        <v>4.6747685185185184E-2</v>
      </c>
      <c r="H37" s="1" t="s">
        <v>443</v>
      </c>
    </row>
    <row r="38" spans="1:8" x14ac:dyDescent="0.25">
      <c r="A38" s="1">
        <v>37</v>
      </c>
      <c r="B38" s="1">
        <v>201</v>
      </c>
      <c r="C38" s="1" t="s">
        <v>444</v>
      </c>
      <c r="D38" s="1" t="s">
        <v>445</v>
      </c>
      <c r="E38" s="1" t="s">
        <v>43</v>
      </c>
      <c r="F38" s="1">
        <v>60</v>
      </c>
      <c r="G38" s="107">
        <v>4.6875E-2</v>
      </c>
    </row>
    <row r="39" spans="1:8" x14ac:dyDescent="0.25">
      <c r="A39" s="1">
        <v>38</v>
      </c>
      <c r="B39" s="1">
        <v>314</v>
      </c>
      <c r="C39" s="1" t="s">
        <v>446</v>
      </c>
      <c r="D39" s="1" t="s">
        <v>419</v>
      </c>
      <c r="E39" s="1" t="s">
        <v>43</v>
      </c>
      <c r="F39" s="1" t="s">
        <v>401</v>
      </c>
      <c r="G39" s="107">
        <v>4.7002314814814816E-2</v>
      </c>
    </row>
    <row r="40" spans="1:8" x14ac:dyDescent="0.25">
      <c r="A40" s="1">
        <v>39</v>
      </c>
      <c r="B40" s="1">
        <v>263</v>
      </c>
      <c r="C40" s="1" t="s">
        <v>447</v>
      </c>
      <c r="D40" s="1" t="s">
        <v>51</v>
      </c>
      <c r="E40" s="1" t="s">
        <v>43</v>
      </c>
      <c r="F40" s="1" t="s">
        <v>401</v>
      </c>
      <c r="G40" s="107">
        <v>4.7106481481481478E-2</v>
      </c>
    </row>
    <row r="41" spans="1:8" x14ac:dyDescent="0.25">
      <c r="A41" s="1">
        <v>40</v>
      </c>
      <c r="B41" s="1">
        <v>248</v>
      </c>
      <c r="C41" s="1" t="s">
        <v>360</v>
      </c>
      <c r="D41" s="1" t="s">
        <v>433</v>
      </c>
      <c r="E41" s="1" t="s">
        <v>43</v>
      </c>
      <c r="F41" s="1">
        <v>40</v>
      </c>
      <c r="G41" s="107">
        <v>4.71875E-2</v>
      </c>
    </row>
    <row r="42" spans="1:8" x14ac:dyDescent="0.25">
      <c r="A42" s="1">
        <v>41</v>
      </c>
      <c r="B42" s="1">
        <v>256</v>
      </c>
      <c r="C42" s="1" t="s">
        <v>448</v>
      </c>
      <c r="D42" s="1" t="s">
        <v>400</v>
      </c>
      <c r="E42" s="1" t="s">
        <v>43</v>
      </c>
      <c r="F42" s="1">
        <v>40</v>
      </c>
      <c r="G42" s="107">
        <v>4.7488425925925927E-2</v>
      </c>
    </row>
    <row r="43" spans="1:8" x14ac:dyDescent="0.25">
      <c r="A43" s="1">
        <v>42</v>
      </c>
      <c r="B43" s="1">
        <v>202</v>
      </c>
      <c r="C43" s="1" t="s">
        <v>449</v>
      </c>
      <c r="D43" s="1" t="s">
        <v>400</v>
      </c>
      <c r="E43" s="1" t="s">
        <v>43</v>
      </c>
      <c r="F43" s="1">
        <v>40</v>
      </c>
      <c r="G43" s="107">
        <v>4.7592592592592596E-2</v>
      </c>
    </row>
    <row r="44" spans="1:8" x14ac:dyDescent="0.25">
      <c r="A44" s="1">
        <v>43</v>
      </c>
      <c r="B44" s="1">
        <v>230</v>
      </c>
      <c r="C44" s="1" t="s">
        <v>362</v>
      </c>
      <c r="D44" s="1" t="s">
        <v>140</v>
      </c>
      <c r="E44" s="1" t="s">
        <v>43</v>
      </c>
      <c r="F44" s="1">
        <v>50</v>
      </c>
      <c r="G44" s="107">
        <v>4.7789351851851847E-2</v>
      </c>
    </row>
    <row r="45" spans="1:8" x14ac:dyDescent="0.25">
      <c r="A45" s="1">
        <v>44</v>
      </c>
      <c r="B45" s="1">
        <v>277</v>
      </c>
      <c r="C45" s="1" t="s">
        <v>450</v>
      </c>
      <c r="D45" s="1" t="s">
        <v>451</v>
      </c>
      <c r="E45" s="1" t="s">
        <v>43</v>
      </c>
      <c r="F45" s="1">
        <v>40</v>
      </c>
      <c r="G45" s="107">
        <v>4.7997685185185185E-2</v>
      </c>
    </row>
    <row r="46" spans="1:8" x14ac:dyDescent="0.25">
      <c r="A46" s="1">
        <v>45</v>
      </c>
      <c r="B46" s="1">
        <v>257</v>
      </c>
      <c r="C46" s="1" t="s">
        <v>452</v>
      </c>
      <c r="D46" s="1" t="s">
        <v>453</v>
      </c>
      <c r="E46" s="1" t="s">
        <v>86</v>
      </c>
      <c r="F46" s="1">
        <v>40</v>
      </c>
      <c r="G46" s="107">
        <v>4.8078703703703707E-2</v>
      </c>
    </row>
    <row r="47" spans="1:8" x14ac:dyDescent="0.25">
      <c r="A47" s="1">
        <v>46</v>
      </c>
      <c r="B47" s="1">
        <v>298</v>
      </c>
      <c r="C47" s="1" t="s">
        <v>454</v>
      </c>
      <c r="D47" s="1" t="s">
        <v>51</v>
      </c>
      <c r="E47" s="1" t="s">
        <v>86</v>
      </c>
      <c r="F47" s="1">
        <v>40</v>
      </c>
      <c r="G47" s="107">
        <v>4.8148148148148141E-2</v>
      </c>
      <c r="H47" s="1" t="s">
        <v>408</v>
      </c>
    </row>
    <row r="48" spans="1:8" x14ac:dyDescent="0.25">
      <c r="A48" s="1">
        <v>47</v>
      </c>
      <c r="B48" s="1">
        <v>241</v>
      </c>
      <c r="C48" s="1" t="s">
        <v>455</v>
      </c>
      <c r="D48" s="1" t="s">
        <v>400</v>
      </c>
      <c r="E48" s="1" t="s">
        <v>86</v>
      </c>
      <c r="F48" s="1" t="s">
        <v>401</v>
      </c>
      <c r="G48" s="107">
        <v>4.8194444444444449E-2</v>
      </c>
    </row>
    <row r="49" spans="1:8" x14ac:dyDescent="0.25">
      <c r="A49" s="1">
        <v>48</v>
      </c>
      <c r="B49" s="1">
        <v>260</v>
      </c>
      <c r="C49" s="1" t="s">
        <v>456</v>
      </c>
      <c r="D49" s="1" t="s">
        <v>400</v>
      </c>
      <c r="E49" s="1" t="s">
        <v>43</v>
      </c>
      <c r="F49" s="1">
        <v>50</v>
      </c>
      <c r="G49" s="107">
        <v>4.8310185185185185E-2</v>
      </c>
    </row>
    <row r="50" spans="1:8" x14ac:dyDescent="0.25">
      <c r="A50" s="1">
        <v>49</v>
      </c>
      <c r="B50" s="1">
        <v>301</v>
      </c>
      <c r="C50" s="1" t="s">
        <v>457</v>
      </c>
      <c r="D50" s="1" t="s">
        <v>51</v>
      </c>
      <c r="E50" s="1" t="s">
        <v>43</v>
      </c>
      <c r="F50" s="1" t="s">
        <v>401</v>
      </c>
      <c r="G50" s="107">
        <v>4.8553240740740744E-2</v>
      </c>
    </row>
    <row r="51" spans="1:8" x14ac:dyDescent="0.25">
      <c r="A51" s="1">
        <v>50</v>
      </c>
      <c r="B51" s="1">
        <v>250</v>
      </c>
      <c r="C51" s="1" t="s">
        <v>372</v>
      </c>
      <c r="D51" s="1" t="s">
        <v>51</v>
      </c>
      <c r="E51" s="1" t="s">
        <v>86</v>
      </c>
      <c r="F51" s="1">
        <v>50</v>
      </c>
      <c r="G51" s="107">
        <v>4.8634259259259259E-2</v>
      </c>
      <c r="H51" s="1" t="s">
        <v>458</v>
      </c>
    </row>
    <row r="52" spans="1:8" x14ac:dyDescent="0.25">
      <c r="A52" s="1">
        <v>51</v>
      </c>
      <c r="B52" s="1">
        <v>245</v>
      </c>
      <c r="C52" s="1" t="s">
        <v>459</v>
      </c>
      <c r="D52" s="1" t="s">
        <v>400</v>
      </c>
      <c r="E52" s="1" t="s">
        <v>86</v>
      </c>
      <c r="F52" s="1">
        <v>40</v>
      </c>
      <c r="G52" s="107">
        <v>4.8692129629629627E-2</v>
      </c>
    </row>
    <row r="53" spans="1:8" x14ac:dyDescent="0.25">
      <c r="A53" s="1">
        <v>52</v>
      </c>
      <c r="B53" s="1">
        <v>284</v>
      </c>
      <c r="C53" s="1" t="s">
        <v>460</v>
      </c>
      <c r="D53" s="1" t="s">
        <v>461</v>
      </c>
      <c r="E53" s="1" t="s">
        <v>86</v>
      </c>
      <c r="F53" s="1" t="s">
        <v>401</v>
      </c>
      <c r="G53" s="107">
        <v>4.880787037037037E-2</v>
      </c>
    </row>
    <row r="54" spans="1:8" x14ac:dyDescent="0.25">
      <c r="A54" s="1">
        <v>53</v>
      </c>
      <c r="B54" s="1">
        <v>279</v>
      </c>
      <c r="C54" s="1" t="s">
        <v>462</v>
      </c>
      <c r="D54" s="1" t="s">
        <v>463</v>
      </c>
      <c r="E54" s="1" t="s">
        <v>43</v>
      </c>
      <c r="F54" s="1">
        <v>50</v>
      </c>
      <c r="G54" s="107">
        <v>4.8842592592592597E-2</v>
      </c>
    </row>
    <row r="55" spans="1:8" x14ac:dyDescent="0.25">
      <c r="A55" s="1">
        <v>54</v>
      </c>
      <c r="B55" s="1">
        <v>304</v>
      </c>
      <c r="C55" s="1" t="s">
        <v>464</v>
      </c>
      <c r="D55" s="1" t="s">
        <v>42</v>
      </c>
      <c r="E55" s="1" t="s">
        <v>86</v>
      </c>
      <c r="F55" s="1">
        <v>50</v>
      </c>
      <c r="G55" s="107">
        <v>4.8946759259259259E-2</v>
      </c>
    </row>
    <row r="56" spans="1:8" x14ac:dyDescent="0.25">
      <c r="A56" s="1">
        <v>55</v>
      </c>
      <c r="B56" s="1">
        <v>297</v>
      </c>
      <c r="C56" s="1" t="s">
        <v>361</v>
      </c>
      <c r="D56" s="1" t="s">
        <v>51</v>
      </c>
      <c r="E56" s="1" t="s">
        <v>43</v>
      </c>
      <c r="F56" s="1">
        <v>40</v>
      </c>
      <c r="G56" s="107">
        <v>4.9062500000000002E-2</v>
      </c>
    </row>
    <row r="57" spans="1:8" x14ac:dyDescent="0.25">
      <c r="A57" s="1">
        <v>56</v>
      </c>
      <c r="B57" s="1">
        <v>267</v>
      </c>
      <c r="C57" s="1" t="s">
        <v>465</v>
      </c>
      <c r="D57" s="1" t="s">
        <v>400</v>
      </c>
      <c r="E57" s="1" t="s">
        <v>86</v>
      </c>
      <c r="F57" s="1">
        <v>40</v>
      </c>
      <c r="G57" s="107">
        <v>4.9155092592592597E-2</v>
      </c>
    </row>
    <row r="58" spans="1:8" x14ac:dyDescent="0.25">
      <c r="A58" s="1">
        <v>57</v>
      </c>
      <c r="B58" s="1">
        <v>268</v>
      </c>
      <c r="C58" s="1" t="s">
        <v>466</v>
      </c>
      <c r="D58" s="1" t="s">
        <v>453</v>
      </c>
      <c r="E58" s="1" t="s">
        <v>43</v>
      </c>
      <c r="F58" s="1">
        <v>50</v>
      </c>
      <c r="G58" s="107">
        <v>4.9155092592592597E-2</v>
      </c>
    </row>
    <row r="59" spans="1:8" x14ac:dyDescent="0.25">
      <c r="A59" s="1">
        <v>58</v>
      </c>
      <c r="B59" s="1">
        <v>299</v>
      </c>
      <c r="C59" s="1" t="s">
        <v>3</v>
      </c>
      <c r="D59" s="1" t="s">
        <v>410</v>
      </c>
      <c r="E59" s="1" t="s">
        <v>43</v>
      </c>
      <c r="F59" s="1" t="s">
        <v>401</v>
      </c>
      <c r="G59" s="107">
        <v>4.9363425925925929E-2</v>
      </c>
    </row>
    <row r="60" spans="1:8" x14ac:dyDescent="0.25">
      <c r="A60" s="1">
        <v>59</v>
      </c>
      <c r="B60" s="1">
        <v>237</v>
      </c>
      <c r="C60" s="1" t="s">
        <v>467</v>
      </c>
      <c r="D60" s="1" t="s">
        <v>433</v>
      </c>
      <c r="E60" s="1" t="s">
        <v>86</v>
      </c>
      <c r="F60" s="1">
        <v>40</v>
      </c>
      <c r="G60" s="107">
        <v>4.9421296296296297E-2</v>
      </c>
    </row>
    <row r="61" spans="1:8" x14ac:dyDescent="0.25">
      <c r="A61" s="1">
        <v>60</v>
      </c>
      <c r="B61" s="1">
        <v>210</v>
      </c>
      <c r="C61" s="1" t="s">
        <v>373</v>
      </c>
      <c r="D61" s="1" t="s">
        <v>51</v>
      </c>
      <c r="E61" s="1" t="s">
        <v>86</v>
      </c>
      <c r="F61" s="1">
        <v>40</v>
      </c>
      <c r="G61" s="107">
        <v>4.9456018518518517E-2</v>
      </c>
    </row>
    <row r="62" spans="1:8" x14ac:dyDescent="0.25">
      <c r="A62" s="1">
        <v>61</v>
      </c>
      <c r="B62" s="1">
        <v>308</v>
      </c>
      <c r="C62" s="1" t="s">
        <v>468</v>
      </c>
      <c r="D62" s="1" t="s">
        <v>400</v>
      </c>
      <c r="E62" s="1" t="s">
        <v>43</v>
      </c>
      <c r="F62" s="1">
        <v>50</v>
      </c>
      <c r="G62" s="107">
        <v>4.9803240740740738E-2</v>
      </c>
    </row>
    <row r="63" spans="1:8" x14ac:dyDescent="0.25">
      <c r="A63" s="1">
        <v>62</v>
      </c>
      <c r="B63" s="1">
        <v>228</v>
      </c>
      <c r="C63" s="1" t="s">
        <v>469</v>
      </c>
      <c r="D63" s="1" t="s">
        <v>470</v>
      </c>
      <c r="E63" s="1" t="s">
        <v>43</v>
      </c>
      <c r="F63" s="1">
        <v>70</v>
      </c>
      <c r="G63" s="107">
        <v>5.0011574074074076E-2</v>
      </c>
      <c r="H63" s="1" t="s">
        <v>471</v>
      </c>
    </row>
    <row r="64" spans="1:8" x14ac:dyDescent="0.25">
      <c r="A64" s="1">
        <v>63</v>
      </c>
      <c r="B64" s="1">
        <v>214</v>
      </c>
      <c r="C64" s="1" t="s">
        <v>472</v>
      </c>
      <c r="D64" s="1" t="s">
        <v>473</v>
      </c>
      <c r="E64" s="1" t="s">
        <v>43</v>
      </c>
      <c r="F64" s="1">
        <v>60</v>
      </c>
      <c r="G64" s="107">
        <v>5.0081018518518518E-2</v>
      </c>
    </row>
    <row r="65" spans="1:7" x14ac:dyDescent="0.25">
      <c r="A65" s="1">
        <v>64</v>
      </c>
      <c r="B65" s="1">
        <v>303</v>
      </c>
      <c r="C65" s="1" t="s">
        <v>474</v>
      </c>
      <c r="D65" s="1" t="s">
        <v>42</v>
      </c>
      <c r="E65" s="1" t="s">
        <v>43</v>
      </c>
      <c r="F65" s="1">
        <v>50</v>
      </c>
      <c r="G65" s="107">
        <v>5.0185185185185187E-2</v>
      </c>
    </row>
    <row r="66" spans="1:7" x14ac:dyDescent="0.25">
      <c r="A66" s="1">
        <v>65</v>
      </c>
      <c r="B66" s="1">
        <v>240</v>
      </c>
      <c r="C66" s="1" t="s">
        <v>475</v>
      </c>
      <c r="D66" s="1" t="s">
        <v>433</v>
      </c>
      <c r="E66" s="1" t="s">
        <v>43</v>
      </c>
      <c r="F66" s="1">
        <v>40</v>
      </c>
      <c r="G66" s="107">
        <v>5.0277777777777775E-2</v>
      </c>
    </row>
    <row r="67" spans="1:7" x14ac:dyDescent="0.25">
      <c r="A67" s="1">
        <v>66</v>
      </c>
      <c r="B67" s="1">
        <v>226</v>
      </c>
      <c r="C67" s="1" t="s">
        <v>476</v>
      </c>
      <c r="D67" s="1" t="s">
        <v>453</v>
      </c>
      <c r="E67" s="1" t="s">
        <v>43</v>
      </c>
      <c r="F67" s="1">
        <v>40</v>
      </c>
      <c r="G67" s="107">
        <v>5.033564814814815E-2</v>
      </c>
    </row>
    <row r="68" spans="1:7" x14ac:dyDescent="0.25">
      <c r="A68" s="1">
        <v>67</v>
      </c>
      <c r="B68" s="1">
        <v>265</v>
      </c>
      <c r="C68" s="1" t="s">
        <v>477</v>
      </c>
      <c r="D68" s="1" t="s">
        <v>478</v>
      </c>
      <c r="E68" s="1" t="s">
        <v>43</v>
      </c>
      <c r="F68" s="1">
        <v>60</v>
      </c>
      <c r="G68" s="107">
        <v>5.0405092592592592E-2</v>
      </c>
    </row>
    <row r="69" spans="1:7" x14ac:dyDescent="0.25">
      <c r="A69" s="1">
        <v>68</v>
      </c>
      <c r="B69" s="1">
        <v>243</v>
      </c>
      <c r="C69" s="1" t="s">
        <v>479</v>
      </c>
      <c r="D69" s="1" t="s">
        <v>42</v>
      </c>
      <c r="E69" s="1" t="s">
        <v>43</v>
      </c>
      <c r="F69" s="1">
        <v>50</v>
      </c>
      <c r="G69" s="107">
        <v>5.1180555555555556E-2</v>
      </c>
    </row>
    <row r="70" spans="1:7" x14ac:dyDescent="0.25">
      <c r="A70" s="1">
        <v>69</v>
      </c>
      <c r="B70" s="1">
        <v>219</v>
      </c>
      <c r="C70" s="1" t="s">
        <v>371</v>
      </c>
      <c r="D70" s="1" t="s">
        <v>51</v>
      </c>
      <c r="E70" s="1" t="s">
        <v>86</v>
      </c>
      <c r="F70" s="1" t="s">
        <v>401</v>
      </c>
      <c r="G70" s="107">
        <v>5.1504629629629629E-2</v>
      </c>
    </row>
    <row r="71" spans="1:7" x14ac:dyDescent="0.25">
      <c r="A71" s="1">
        <v>70</v>
      </c>
      <c r="B71" s="1">
        <v>295</v>
      </c>
      <c r="C71" s="1" t="s">
        <v>480</v>
      </c>
      <c r="D71" s="1" t="s">
        <v>410</v>
      </c>
      <c r="E71" s="1" t="s">
        <v>43</v>
      </c>
      <c r="F71" s="1" t="s">
        <v>401</v>
      </c>
      <c r="G71" s="107">
        <v>5.1701388888888887E-2</v>
      </c>
    </row>
    <row r="72" spans="1:7" x14ac:dyDescent="0.25">
      <c r="A72" s="1">
        <v>71</v>
      </c>
      <c r="B72" s="1">
        <v>288</v>
      </c>
      <c r="C72" s="1" t="s">
        <v>481</v>
      </c>
      <c r="D72" s="1" t="s">
        <v>42</v>
      </c>
      <c r="E72" s="1" t="s">
        <v>86</v>
      </c>
      <c r="F72" s="1">
        <v>40</v>
      </c>
      <c r="G72" s="107">
        <v>5.1770833333333328E-2</v>
      </c>
    </row>
    <row r="73" spans="1:7" x14ac:dyDescent="0.25">
      <c r="A73" s="1">
        <v>72</v>
      </c>
      <c r="B73" s="1">
        <v>261</v>
      </c>
      <c r="C73" s="1" t="s">
        <v>482</v>
      </c>
      <c r="D73" s="1" t="s">
        <v>400</v>
      </c>
      <c r="E73" s="1" t="s">
        <v>43</v>
      </c>
      <c r="F73" s="1">
        <v>40</v>
      </c>
      <c r="G73" s="107">
        <v>5.1990740740740747E-2</v>
      </c>
    </row>
    <row r="74" spans="1:7" x14ac:dyDescent="0.25">
      <c r="A74" s="1">
        <v>73</v>
      </c>
      <c r="B74" s="1">
        <v>285</v>
      </c>
      <c r="C74" s="1" t="s">
        <v>483</v>
      </c>
      <c r="D74" s="1" t="s">
        <v>461</v>
      </c>
      <c r="E74" s="1" t="s">
        <v>86</v>
      </c>
      <c r="F74" s="1" t="s">
        <v>401</v>
      </c>
      <c r="G74" s="107">
        <v>5.2037037037037041E-2</v>
      </c>
    </row>
    <row r="75" spans="1:7" x14ac:dyDescent="0.25">
      <c r="A75" s="1">
        <v>74</v>
      </c>
      <c r="B75" s="1">
        <v>232</v>
      </c>
      <c r="C75" s="1" t="s">
        <v>484</v>
      </c>
      <c r="D75" s="1" t="s">
        <v>453</v>
      </c>
      <c r="E75" s="1" t="s">
        <v>43</v>
      </c>
      <c r="F75" s="1">
        <v>60</v>
      </c>
      <c r="G75" s="107">
        <v>5.2106481481481483E-2</v>
      </c>
    </row>
    <row r="76" spans="1:7" x14ac:dyDescent="0.25">
      <c r="A76" s="1">
        <v>75</v>
      </c>
      <c r="B76" s="1">
        <v>293</v>
      </c>
      <c r="C76" s="1" t="s">
        <v>485</v>
      </c>
      <c r="D76" s="1" t="s">
        <v>400</v>
      </c>
      <c r="E76" s="1" t="s">
        <v>43</v>
      </c>
      <c r="F76" s="1" t="s">
        <v>401</v>
      </c>
      <c r="G76" s="107">
        <v>5.2233796296296299E-2</v>
      </c>
    </row>
    <row r="77" spans="1:7" x14ac:dyDescent="0.25">
      <c r="A77" s="1">
        <v>76</v>
      </c>
      <c r="B77" s="1">
        <v>204</v>
      </c>
      <c r="C77" s="1" t="s">
        <v>380</v>
      </c>
      <c r="D77" s="1" t="s">
        <v>221</v>
      </c>
      <c r="E77" s="1" t="s">
        <v>43</v>
      </c>
      <c r="F77" s="1">
        <v>60</v>
      </c>
      <c r="G77" s="107">
        <v>5.2245370370370366E-2</v>
      </c>
    </row>
    <row r="78" spans="1:7" x14ac:dyDescent="0.25">
      <c r="A78" s="1">
        <v>77</v>
      </c>
      <c r="B78" s="1">
        <v>252</v>
      </c>
      <c r="C78" s="1" t="s">
        <v>486</v>
      </c>
      <c r="D78" s="1" t="s">
        <v>132</v>
      </c>
      <c r="E78" s="1" t="s">
        <v>86</v>
      </c>
      <c r="F78" s="1">
        <v>50</v>
      </c>
      <c r="G78" s="107">
        <v>5.2418981481481476E-2</v>
      </c>
    </row>
    <row r="79" spans="1:7" x14ac:dyDescent="0.25">
      <c r="A79" s="1">
        <v>78</v>
      </c>
      <c r="B79" s="1">
        <v>213</v>
      </c>
      <c r="C79" s="1" t="s">
        <v>487</v>
      </c>
      <c r="D79" s="1" t="s">
        <v>461</v>
      </c>
      <c r="E79" s="1" t="s">
        <v>86</v>
      </c>
      <c r="F79" s="1">
        <v>50</v>
      </c>
      <c r="G79" s="107">
        <v>5.2557870370370373E-2</v>
      </c>
    </row>
    <row r="80" spans="1:7" x14ac:dyDescent="0.25">
      <c r="A80" s="1">
        <v>79</v>
      </c>
      <c r="B80" s="1">
        <v>294</v>
      </c>
      <c r="C80" s="1" t="s">
        <v>488</v>
      </c>
      <c r="D80" s="1" t="s">
        <v>51</v>
      </c>
      <c r="E80" s="1" t="s">
        <v>86</v>
      </c>
      <c r="F80" s="1">
        <v>40</v>
      </c>
      <c r="G80" s="107">
        <v>5.2731481481481483E-2</v>
      </c>
    </row>
    <row r="81" spans="1:7" x14ac:dyDescent="0.25">
      <c r="A81" s="1">
        <v>80</v>
      </c>
      <c r="B81" s="1">
        <v>283</v>
      </c>
      <c r="C81" s="1" t="s">
        <v>489</v>
      </c>
      <c r="D81" s="1" t="s">
        <v>463</v>
      </c>
      <c r="E81" s="1" t="s">
        <v>43</v>
      </c>
      <c r="F81" s="1">
        <v>50</v>
      </c>
      <c r="G81" s="107">
        <v>5.2847222222222219E-2</v>
      </c>
    </row>
    <row r="82" spans="1:7" x14ac:dyDescent="0.25">
      <c r="A82" s="1">
        <v>81</v>
      </c>
      <c r="B82" s="1">
        <v>302</v>
      </c>
      <c r="C82" s="1" t="s">
        <v>490</v>
      </c>
      <c r="D82" s="1" t="s">
        <v>400</v>
      </c>
      <c r="E82" s="1" t="s">
        <v>43</v>
      </c>
      <c r="F82" s="1" t="s">
        <v>401</v>
      </c>
      <c r="G82" s="107">
        <v>5.3055555555555557E-2</v>
      </c>
    </row>
    <row r="83" spans="1:7" x14ac:dyDescent="0.25">
      <c r="A83" s="1">
        <v>82</v>
      </c>
      <c r="B83" s="1">
        <v>272</v>
      </c>
      <c r="C83" s="1" t="s">
        <v>365</v>
      </c>
      <c r="D83" s="1" t="s">
        <v>149</v>
      </c>
      <c r="E83" s="1" t="s">
        <v>43</v>
      </c>
      <c r="F83" s="1">
        <v>50</v>
      </c>
      <c r="G83" s="107">
        <v>5.3159722222222226E-2</v>
      </c>
    </row>
    <row r="84" spans="1:7" x14ac:dyDescent="0.25">
      <c r="A84" s="1">
        <v>83</v>
      </c>
      <c r="B84" s="1">
        <v>300</v>
      </c>
      <c r="C84" s="1" t="s">
        <v>491</v>
      </c>
      <c r="D84" s="1" t="s">
        <v>433</v>
      </c>
      <c r="E84" s="1" t="s">
        <v>43</v>
      </c>
      <c r="F84" s="1">
        <v>40</v>
      </c>
      <c r="G84" s="107">
        <v>5.3182870370370366E-2</v>
      </c>
    </row>
    <row r="85" spans="1:7" x14ac:dyDescent="0.25">
      <c r="A85" s="1">
        <v>84</v>
      </c>
      <c r="B85" s="1">
        <v>227</v>
      </c>
      <c r="C85" s="1" t="s">
        <v>492</v>
      </c>
      <c r="D85" s="1" t="s">
        <v>453</v>
      </c>
      <c r="E85" s="1" t="s">
        <v>43</v>
      </c>
      <c r="F85" s="1">
        <v>50</v>
      </c>
      <c r="G85" s="107">
        <v>5.3206018518518521E-2</v>
      </c>
    </row>
    <row r="86" spans="1:7" x14ac:dyDescent="0.25">
      <c r="A86" s="1">
        <v>85</v>
      </c>
      <c r="B86" s="1">
        <v>305</v>
      </c>
      <c r="C86" s="1" t="s">
        <v>493</v>
      </c>
      <c r="D86" s="1" t="s">
        <v>494</v>
      </c>
      <c r="E86" s="1" t="s">
        <v>86</v>
      </c>
      <c r="F86" s="1" t="s">
        <v>401</v>
      </c>
      <c r="G86" s="107">
        <v>5.3298611111111116E-2</v>
      </c>
    </row>
    <row r="87" spans="1:7" x14ac:dyDescent="0.25">
      <c r="A87" s="1">
        <v>86</v>
      </c>
      <c r="B87" s="1">
        <v>278</v>
      </c>
      <c r="C87" s="1" t="s">
        <v>495</v>
      </c>
      <c r="D87" s="1" t="s">
        <v>400</v>
      </c>
      <c r="E87" s="1" t="s">
        <v>86</v>
      </c>
      <c r="F87" s="1">
        <v>50</v>
      </c>
      <c r="G87" s="107">
        <v>5.3333333333333337E-2</v>
      </c>
    </row>
    <row r="88" spans="1:7" x14ac:dyDescent="0.25">
      <c r="A88" s="1">
        <v>87</v>
      </c>
      <c r="B88" s="1">
        <v>311</v>
      </c>
      <c r="C88" s="1" t="s">
        <v>496</v>
      </c>
      <c r="D88" s="1" t="s">
        <v>51</v>
      </c>
      <c r="E88" s="1" t="s">
        <v>86</v>
      </c>
      <c r="F88" s="1" t="s">
        <v>401</v>
      </c>
      <c r="G88" s="107">
        <v>5.3587962962962969E-2</v>
      </c>
    </row>
    <row r="89" spans="1:7" x14ac:dyDescent="0.25">
      <c r="A89" s="1">
        <v>88</v>
      </c>
      <c r="B89" s="1">
        <v>207</v>
      </c>
      <c r="C89" s="1" t="s">
        <v>497</v>
      </c>
      <c r="D89" s="1" t="s">
        <v>461</v>
      </c>
      <c r="E89" s="1" t="s">
        <v>43</v>
      </c>
      <c r="F89" s="1">
        <v>40</v>
      </c>
      <c r="G89" s="107">
        <v>5.395833333333333E-2</v>
      </c>
    </row>
    <row r="90" spans="1:7" x14ac:dyDescent="0.25">
      <c r="A90" s="1">
        <v>89</v>
      </c>
      <c r="B90" s="1">
        <v>211</v>
      </c>
      <c r="C90" s="1" t="s">
        <v>377</v>
      </c>
      <c r="D90" s="1" t="s">
        <v>42</v>
      </c>
      <c r="E90" s="1" t="s">
        <v>43</v>
      </c>
      <c r="F90" s="1">
        <v>50</v>
      </c>
      <c r="G90" s="107">
        <v>5.4166666666666669E-2</v>
      </c>
    </row>
    <row r="91" spans="1:7" x14ac:dyDescent="0.25">
      <c r="A91" s="1">
        <v>90</v>
      </c>
      <c r="B91" s="1">
        <v>223</v>
      </c>
      <c r="C91" s="1" t="s">
        <v>498</v>
      </c>
      <c r="D91" s="1" t="s">
        <v>51</v>
      </c>
      <c r="E91" s="1" t="s">
        <v>43</v>
      </c>
      <c r="F91" s="1">
        <v>60</v>
      </c>
      <c r="G91" s="107">
        <v>5.4212962962962963E-2</v>
      </c>
    </row>
    <row r="92" spans="1:7" x14ac:dyDescent="0.25">
      <c r="A92" s="1">
        <v>91</v>
      </c>
      <c r="B92" s="1">
        <v>281</v>
      </c>
      <c r="C92" s="1" t="s">
        <v>499</v>
      </c>
      <c r="D92" s="1" t="s">
        <v>51</v>
      </c>
      <c r="E92" s="1" t="s">
        <v>86</v>
      </c>
      <c r="F92" s="1">
        <v>50</v>
      </c>
      <c r="G92" s="107">
        <v>5.4259259259259257E-2</v>
      </c>
    </row>
    <row r="93" spans="1:7" x14ac:dyDescent="0.25">
      <c r="A93" s="1">
        <v>92</v>
      </c>
      <c r="B93" s="1">
        <v>286</v>
      </c>
      <c r="C93" s="1" t="s">
        <v>500</v>
      </c>
      <c r="D93" s="1" t="s">
        <v>461</v>
      </c>
      <c r="E93" s="1" t="s">
        <v>86</v>
      </c>
      <c r="F93" s="1">
        <v>40</v>
      </c>
      <c r="G93" s="107">
        <v>5.512731481481481E-2</v>
      </c>
    </row>
    <row r="94" spans="1:7" x14ac:dyDescent="0.25">
      <c r="A94" s="1">
        <v>93</v>
      </c>
      <c r="B94" s="1">
        <v>289</v>
      </c>
      <c r="C94" s="1" t="s">
        <v>501</v>
      </c>
      <c r="D94" s="1" t="s">
        <v>502</v>
      </c>
      <c r="E94" s="1" t="s">
        <v>43</v>
      </c>
      <c r="F94" s="1">
        <v>40</v>
      </c>
      <c r="G94" s="107">
        <v>5.5370370370370368E-2</v>
      </c>
    </row>
    <row r="95" spans="1:7" x14ac:dyDescent="0.25">
      <c r="A95" s="1">
        <v>94</v>
      </c>
      <c r="B95" s="1">
        <v>229</v>
      </c>
      <c r="C95" s="1" t="s">
        <v>374</v>
      </c>
      <c r="D95" s="1" t="s">
        <v>42</v>
      </c>
      <c r="E95" s="1" t="s">
        <v>86</v>
      </c>
      <c r="F95" s="1">
        <v>40</v>
      </c>
      <c r="G95" s="107">
        <v>5.5462962962962964E-2</v>
      </c>
    </row>
    <row r="96" spans="1:7" x14ac:dyDescent="0.25">
      <c r="A96" s="1">
        <v>95</v>
      </c>
      <c r="B96" s="1">
        <v>215</v>
      </c>
      <c r="C96" s="1" t="s">
        <v>503</v>
      </c>
      <c r="D96" s="1" t="s">
        <v>461</v>
      </c>
      <c r="E96" s="1" t="s">
        <v>43</v>
      </c>
      <c r="F96" s="1">
        <v>70</v>
      </c>
      <c r="G96" s="107">
        <v>5.5682870370370369E-2</v>
      </c>
    </row>
    <row r="97" spans="1:8" x14ac:dyDescent="0.25">
      <c r="A97" s="1">
        <v>96</v>
      </c>
      <c r="B97" s="1">
        <v>217</v>
      </c>
      <c r="C97" s="1" t="s">
        <v>504</v>
      </c>
      <c r="D97" s="1" t="s">
        <v>461</v>
      </c>
      <c r="E97" s="1" t="s">
        <v>43</v>
      </c>
      <c r="F97" s="1">
        <v>60</v>
      </c>
      <c r="G97" s="107">
        <v>5.5706018518518523E-2</v>
      </c>
    </row>
    <row r="98" spans="1:8" x14ac:dyDescent="0.25">
      <c r="A98" s="1">
        <v>97</v>
      </c>
      <c r="B98" s="1">
        <v>216</v>
      </c>
      <c r="C98" s="1" t="s">
        <v>505</v>
      </c>
      <c r="D98" s="1" t="s">
        <v>51</v>
      </c>
      <c r="E98" s="1" t="s">
        <v>43</v>
      </c>
      <c r="F98" s="1" t="s">
        <v>401</v>
      </c>
      <c r="G98" s="107">
        <v>5.5983796296296295E-2</v>
      </c>
    </row>
    <row r="99" spans="1:8" x14ac:dyDescent="0.25">
      <c r="A99" s="1">
        <v>98</v>
      </c>
      <c r="B99" s="1">
        <v>290</v>
      </c>
      <c r="C99" s="1" t="s">
        <v>506</v>
      </c>
      <c r="D99" s="1" t="s">
        <v>461</v>
      </c>
      <c r="E99" s="1" t="s">
        <v>86</v>
      </c>
      <c r="F99" s="1">
        <v>50</v>
      </c>
      <c r="G99" s="107">
        <v>5.6400462962962965E-2</v>
      </c>
    </row>
    <row r="100" spans="1:8" x14ac:dyDescent="0.25">
      <c r="A100" s="1">
        <v>99</v>
      </c>
      <c r="B100" s="1">
        <v>234</v>
      </c>
      <c r="C100" s="1" t="s">
        <v>383</v>
      </c>
      <c r="D100" s="1" t="s">
        <v>42</v>
      </c>
      <c r="E100" s="1" t="s">
        <v>43</v>
      </c>
      <c r="F100" s="1">
        <v>60</v>
      </c>
      <c r="G100" s="107">
        <v>5.6504629629629627E-2</v>
      </c>
    </row>
    <row r="101" spans="1:8" x14ac:dyDescent="0.25">
      <c r="A101" s="1">
        <v>100</v>
      </c>
      <c r="B101" s="1">
        <v>238</v>
      </c>
      <c r="C101" s="1" t="s">
        <v>386</v>
      </c>
      <c r="D101" s="1" t="s">
        <v>400</v>
      </c>
      <c r="E101" s="1" t="s">
        <v>43</v>
      </c>
      <c r="F101" s="1">
        <v>50</v>
      </c>
      <c r="G101" s="107">
        <v>5.679398148148148E-2</v>
      </c>
    </row>
    <row r="102" spans="1:8" x14ac:dyDescent="0.25">
      <c r="A102" s="1">
        <v>101</v>
      </c>
      <c r="B102" s="1">
        <v>224</v>
      </c>
      <c r="C102" s="1" t="s">
        <v>300</v>
      </c>
      <c r="D102" s="1" t="s">
        <v>42</v>
      </c>
      <c r="E102" s="1" t="s">
        <v>86</v>
      </c>
      <c r="F102" s="1">
        <v>60</v>
      </c>
      <c r="G102" s="107">
        <v>5.679398148148148E-2</v>
      </c>
      <c r="H102" s="1" t="s">
        <v>507</v>
      </c>
    </row>
    <row r="103" spans="1:8" x14ac:dyDescent="0.25">
      <c r="A103" s="1">
        <v>102</v>
      </c>
      <c r="B103" s="1">
        <v>315</v>
      </c>
      <c r="C103" s="1" t="s">
        <v>508</v>
      </c>
      <c r="D103" s="1" t="s">
        <v>400</v>
      </c>
      <c r="E103" s="1" t="s">
        <v>86</v>
      </c>
      <c r="F103" s="1" t="s">
        <v>401</v>
      </c>
      <c r="G103" s="107">
        <v>5.724537037037037E-2</v>
      </c>
    </row>
    <row r="104" spans="1:8" x14ac:dyDescent="0.25">
      <c r="A104" s="1">
        <v>103</v>
      </c>
      <c r="B104" s="1">
        <v>280</v>
      </c>
      <c r="C104" s="1" t="s">
        <v>509</v>
      </c>
      <c r="D104" s="1" t="s">
        <v>51</v>
      </c>
      <c r="E104" s="1" t="s">
        <v>43</v>
      </c>
      <c r="F104" s="1">
        <v>40</v>
      </c>
      <c r="G104" s="107">
        <v>5.8865740740740739E-2</v>
      </c>
    </row>
    <row r="105" spans="1:8" x14ac:dyDescent="0.25">
      <c r="A105" s="1">
        <v>104</v>
      </c>
      <c r="B105" s="1">
        <v>317</v>
      </c>
      <c r="C105" s="1" t="s">
        <v>510</v>
      </c>
      <c r="D105" s="1" t="s">
        <v>400</v>
      </c>
      <c r="E105" s="1" t="s">
        <v>43</v>
      </c>
      <c r="F105" s="1" t="s">
        <v>401</v>
      </c>
      <c r="G105" s="107">
        <v>5.9108796296296291E-2</v>
      </c>
    </row>
    <row r="106" spans="1:8" x14ac:dyDescent="0.25">
      <c r="A106" s="1">
        <v>105</v>
      </c>
      <c r="B106" s="1">
        <v>258</v>
      </c>
      <c r="C106" s="1" t="s">
        <v>511</v>
      </c>
      <c r="D106" s="1" t="s">
        <v>400</v>
      </c>
      <c r="E106" s="1" t="s">
        <v>86</v>
      </c>
      <c r="F106" s="1" t="s">
        <v>401</v>
      </c>
      <c r="G106" s="107">
        <v>6.0590277777777778E-2</v>
      </c>
    </row>
    <row r="107" spans="1:8" x14ac:dyDescent="0.25">
      <c r="A107" s="1">
        <v>106</v>
      </c>
      <c r="B107" s="1">
        <v>287</v>
      </c>
      <c r="C107" s="1" t="s">
        <v>512</v>
      </c>
      <c r="D107" s="1" t="s">
        <v>461</v>
      </c>
      <c r="E107" s="1" t="s">
        <v>86</v>
      </c>
      <c r="F107" s="1">
        <v>40</v>
      </c>
      <c r="G107" s="107">
        <v>6.0659722222222219E-2</v>
      </c>
    </row>
    <row r="108" spans="1:8" x14ac:dyDescent="0.25">
      <c r="A108" s="1">
        <v>107</v>
      </c>
      <c r="B108" s="1">
        <v>309</v>
      </c>
      <c r="C108" s="1" t="s">
        <v>513</v>
      </c>
      <c r="D108" s="1" t="s">
        <v>400</v>
      </c>
      <c r="E108" s="1" t="s">
        <v>43</v>
      </c>
      <c r="F108" s="1" t="s">
        <v>401</v>
      </c>
      <c r="G108" s="107">
        <v>6.1134259259259256E-2</v>
      </c>
    </row>
    <row r="109" spans="1:8" x14ac:dyDescent="0.25">
      <c r="A109" s="1">
        <v>108</v>
      </c>
      <c r="B109" s="1">
        <v>259</v>
      </c>
      <c r="C109" s="1" t="s">
        <v>514</v>
      </c>
      <c r="D109" s="1" t="s">
        <v>410</v>
      </c>
      <c r="E109" s="1" t="s">
        <v>43</v>
      </c>
      <c r="F109" s="1">
        <v>40</v>
      </c>
      <c r="G109" s="107">
        <v>6.3842592592592604E-2</v>
      </c>
    </row>
    <row r="110" spans="1:8" x14ac:dyDescent="0.25">
      <c r="A110" s="1">
        <v>109</v>
      </c>
      <c r="B110" s="1">
        <v>244</v>
      </c>
      <c r="C110" s="1" t="s">
        <v>515</v>
      </c>
      <c r="D110" s="1" t="s">
        <v>419</v>
      </c>
      <c r="E110" s="1" t="s">
        <v>43</v>
      </c>
      <c r="F110" s="1">
        <v>70</v>
      </c>
      <c r="G110" s="107">
        <v>6.4675925925925928E-2</v>
      </c>
    </row>
    <row r="111" spans="1:8" x14ac:dyDescent="0.25">
      <c r="A111" s="1">
        <v>110</v>
      </c>
      <c r="B111" s="1">
        <v>220</v>
      </c>
      <c r="C111" s="1" t="s">
        <v>516</v>
      </c>
      <c r="D111" s="1" t="s">
        <v>51</v>
      </c>
      <c r="E111" s="1" t="s">
        <v>43</v>
      </c>
      <c r="F111" s="1">
        <v>40</v>
      </c>
      <c r="G111" s="107">
        <v>6.653935185185185E-2</v>
      </c>
    </row>
    <row r="112" spans="1:8" x14ac:dyDescent="0.25">
      <c r="A112" s="1">
        <v>111</v>
      </c>
      <c r="B112" s="1">
        <v>222</v>
      </c>
      <c r="C112" s="1" t="s">
        <v>390</v>
      </c>
      <c r="D112" s="1" t="s">
        <v>400</v>
      </c>
      <c r="E112" s="1" t="s">
        <v>43</v>
      </c>
      <c r="F112" s="1" t="s">
        <v>401</v>
      </c>
      <c r="G112" s="107">
        <v>6.8761574074074072E-2</v>
      </c>
    </row>
    <row r="113" spans="1:7" x14ac:dyDescent="0.25">
      <c r="A113" s="1">
        <v>112</v>
      </c>
      <c r="B113" s="1">
        <v>205</v>
      </c>
      <c r="C113" s="1" t="s">
        <v>517</v>
      </c>
      <c r="D113" s="1" t="s">
        <v>419</v>
      </c>
      <c r="E113" s="1" t="s">
        <v>86</v>
      </c>
      <c r="F113" s="1">
        <v>40</v>
      </c>
      <c r="G113" s="107">
        <v>6.9340277777777778E-2</v>
      </c>
    </row>
    <row r="114" spans="1:7" x14ac:dyDescent="0.25">
      <c r="A114" s="1">
        <v>113</v>
      </c>
      <c r="B114" s="1">
        <v>239</v>
      </c>
      <c r="C114" s="1" t="s">
        <v>15</v>
      </c>
      <c r="D114" s="1" t="s">
        <v>410</v>
      </c>
      <c r="E114" s="1" t="s">
        <v>86</v>
      </c>
      <c r="F114" s="1">
        <v>40</v>
      </c>
      <c r="G114" s="107">
        <v>7.03125E-2</v>
      </c>
    </row>
    <row r="115" spans="1:7" x14ac:dyDescent="0.25">
      <c r="A115" s="1">
        <v>114</v>
      </c>
      <c r="B115" s="1">
        <v>291</v>
      </c>
      <c r="C115" s="1" t="s">
        <v>518</v>
      </c>
      <c r="D115" s="1" t="s">
        <v>400</v>
      </c>
      <c r="E115" s="1" t="s">
        <v>86</v>
      </c>
      <c r="F115" s="1" t="s">
        <v>401</v>
      </c>
      <c r="G115" s="107">
        <v>7.1273148148148155E-2</v>
      </c>
    </row>
    <row r="116" spans="1:7" x14ac:dyDescent="0.25">
      <c r="A116" s="1">
        <v>115</v>
      </c>
      <c r="B116" s="1">
        <v>262</v>
      </c>
      <c r="C116" s="1" t="s">
        <v>519</v>
      </c>
      <c r="D116" s="1" t="s">
        <v>463</v>
      </c>
      <c r="E116" s="1" t="s">
        <v>43</v>
      </c>
      <c r="F116" s="1">
        <v>40</v>
      </c>
      <c r="G116" s="107">
        <v>7.1932870370370369E-2</v>
      </c>
    </row>
    <row r="117" spans="1:7" x14ac:dyDescent="0.25">
      <c r="A117" s="1">
        <v>116</v>
      </c>
      <c r="B117" s="1">
        <v>208</v>
      </c>
      <c r="C117" s="1" t="s">
        <v>520</v>
      </c>
      <c r="D117" s="1" t="s">
        <v>521</v>
      </c>
      <c r="E117" s="1" t="s">
        <v>43</v>
      </c>
      <c r="F117" s="1">
        <v>60</v>
      </c>
      <c r="G117" s="107">
        <v>7.2314814814814818E-2</v>
      </c>
    </row>
    <row r="118" spans="1:7" x14ac:dyDescent="0.25">
      <c r="A118" s="1">
        <v>117</v>
      </c>
      <c r="B118" s="1">
        <v>235</v>
      </c>
      <c r="C118" s="1" t="s">
        <v>522</v>
      </c>
      <c r="D118" s="1" t="s">
        <v>51</v>
      </c>
      <c r="E118" s="1" t="s">
        <v>43</v>
      </c>
      <c r="F118" s="1">
        <v>60</v>
      </c>
      <c r="G118" s="107">
        <v>7.2314814814814818E-2</v>
      </c>
    </row>
  </sheetData>
  <sortState ref="A2:H118">
    <sortCondition ref="A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activeCell="E16" sqref="E16"/>
    </sheetView>
  </sheetViews>
  <sheetFormatPr defaultRowHeight="15" x14ac:dyDescent="0.25"/>
  <cols>
    <col min="1" max="1" width="6.42578125" style="1" customWidth="1"/>
    <col min="2" max="2" width="9.140625" style="1"/>
    <col min="3" max="3" width="11" style="1" customWidth="1"/>
    <col min="4" max="4" width="9.140625" style="1"/>
    <col min="5" max="5" width="17.28515625" style="1" customWidth="1"/>
    <col min="6" max="16384" width="9.140625" style="1"/>
  </cols>
  <sheetData>
    <row r="1" spans="1:10" x14ac:dyDescent="0.25">
      <c r="A1" s="1" t="s">
        <v>395</v>
      </c>
      <c r="B1" s="1" t="s">
        <v>27</v>
      </c>
      <c r="C1" s="1" t="s">
        <v>309</v>
      </c>
      <c r="D1" s="1" t="s">
        <v>28</v>
      </c>
      <c r="E1" s="1" t="s">
        <v>310</v>
      </c>
      <c r="F1" s="1" t="s">
        <v>29</v>
      </c>
    </row>
    <row r="2" spans="1:10" x14ac:dyDescent="0.25">
      <c r="A2" s="1">
        <v>1</v>
      </c>
      <c r="B2" s="1">
        <v>61.01</v>
      </c>
      <c r="C2" s="1">
        <v>223</v>
      </c>
      <c r="D2" s="1" t="s">
        <v>523</v>
      </c>
      <c r="E2" s="1" t="s">
        <v>524</v>
      </c>
      <c r="F2" s="1" t="s">
        <v>43</v>
      </c>
      <c r="G2" s="1" t="s">
        <v>42</v>
      </c>
    </row>
    <row r="3" spans="1:10" x14ac:dyDescent="0.25">
      <c r="A3" s="1">
        <v>2</v>
      </c>
      <c r="B3" s="1">
        <v>61.13</v>
      </c>
      <c r="C3" s="1">
        <v>216</v>
      </c>
      <c r="D3" s="1" t="s">
        <v>525</v>
      </c>
      <c r="E3" s="1" t="s">
        <v>526</v>
      </c>
      <c r="F3" s="1" t="s">
        <v>527</v>
      </c>
      <c r="G3" s="1" t="s">
        <v>528</v>
      </c>
      <c r="H3" s="1" t="s">
        <v>529</v>
      </c>
      <c r="I3" s="1" t="s">
        <v>530</v>
      </c>
    </row>
    <row r="4" spans="1:10" x14ac:dyDescent="0.25">
      <c r="A4" s="1">
        <v>3</v>
      </c>
      <c r="B4" s="1">
        <v>63.48</v>
      </c>
      <c r="C4" s="1">
        <v>211</v>
      </c>
      <c r="D4" s="1" t="s">
        <v>531</v>
      </c>
      <c r="E4" s="1" t="s">
        <v>532</v>
      </c>
      <c r="F4" s="1" t="s">
        <v>527</v>
      </c>
      <c r="G4" s="1" t="s">
        <v>533</v>
      </c>
      <c r="H4" s="1" t="s">
        <v>534</v>
      </c>
    </row>
    <row r="5" spans="1:10" x14ac:dyDescent="0.25">
      <c r="A5" s="1">
        <v>4</v>
      </c>
      <c r="B5" s="1">
        <v>65.03</v>
      </c>
      <c r="C5" s="1">
        <v>205</v>
      </c>
      <c r="D5" s="1" t="s">
        <v>535</v>
      </c>
      <c r="E5" s="1" t="s">
        <v>536</v>
      </c>
      <c r="F5" s="1" t="s">
        <v>527</v>
      </c>
    </row>
    <row r="6" spans="1:10" x14ac:dyDescent="0.25">
      <c r="A6" s="1">
        <v>5</v>
      </c>
      <c r="B6" s="1">
        <v>65.3</v>
      </c>
      <c r="C6" s="1">
        <v>236</v>
      </c>
      <c r="D6" s="1" t="s">
        <v>537</v>
      </c>
      <c r="E6" s="1" t="s">
        <v>538</v>
      </c>
      <c r="F6" s="1" t="s">
        <v>43</v>
      </c>
      <c r="G6" s="1" t="s">
        <v>539</v>
      </c>
      <c r="H6" s="1" t="s">
        <v>540</v>
      </c>
      <c r="I6" s="1" t="s">
        <v>541</v>
      </c>
      <c r="J6" s="1" t="s">
        <v>542</v>
      </c>
    </row>
    <row r="7" spans="1:10" x14ac:dyDescent="0.25">
      <c r="A7" s="1">
        <v>6</v>
      </c>
      <c r="B7" s="1">
        <v>65.459999999999994</v>
      </c>
      <c r="C7" s="1">
        <v>214</v>
      </c>
      <c r="D7" s="1" t="s">
        <v>543</v>
      </c>
      <c r="E7" s="1" t="s">
        <v>544</v>
      </c>
      <c r="F7" s="1" t="s">
        <v>43</v>
      </c>
      <c r="G7" s="1" t="s">
        <v>533</v>
      </c>
      <c r="H7" s="1" t="s">
        <v>534</v>
      </c>
    </row>
    <row r="8" spans="1:10" x14ac:dyDescent="0.25">
      <c r="A8" s="1">
        <v>7</v>
      </c>
      <c r="B8" s="1">
        <v>66</v>
      </c>
      <c r="C8" s="1">
        <v>224</v>
      </c>
      <c r="D8" s="1" t="s">
        <v>545</v>
      </c>
      <c r="E8" s="1" t="s">
        <v>546</v>
      </c>
      <c r="F8" s="1" t="s">
        <v>43</v>
      </c>
      <c r="G8" s="1" t="s">
        <v>533</v>
      </c>
      <c r="H8" s="1" t="s">
        <v>534</v>
      </c>
    </row>
    <row r="9" spans="1:10" x14ac:dyDescent="0.25">
      <c r="A9" s="1">
        <v>8</v>
      </c>
      <c r="B9" s="1">
        <v>67.37</v>
      </c>
      <c r="C9" s="1">
        <v>218</v>
      </c>
      <c r="D9" s="1" t="s">
        <v>547</v>
      </c>
      <c r="E9" s="1" t="s">
        <v>548</v>
      </c>
      <c r="F9" s="1" t="s">
        <v>43</v>
      </c>
      <c r="G9" s="1" t="s">
        <v>533</v>
      </c>
      <c r="H9" s="1" t="s">
        <v>534</v>
      </c>
    </row>
    <row r="10" spans="1:10" x14ac:dyDescent="0.25">
      <c r="A10" s="1">
        <v>9</v>
      </c>
      <c r="B10" s="1">
        <v>67.41</v>
      </c>
      <c r="C10" s="1">
        <v>230</v>
      </c>
      <c r="D10" s="1" t="s">
        <v>549</v>
      </c>
      <c r="E10" s="1" t="s">
        <v>550</v>
      </c>
      <c r="F10" s="1" t="s">
        <v>551</v>
      </c>
      <c r="G10" s="1" t="s">
        <v>552</v>
      </c>
      <c r="H10" s="1" t="s">
        <v>553</v>
      </c>
    </row>
    <row r="11" spans="1:10" x14ac:dyDescent="0.25">
      <c r="A11" s="1">
        <v>10</v>
      </c>
      <c r="B11" s="1">
        <v>67.52</v>
      </c>
      <c r="C11" s="1">
        <v>221</v>
      </c>
      <c r="D11" s="1" t="s">
        <v>554</v>
      </c>
      <c r="E11" s="1" t="s">
        <v>555</v>
      </c>
      <c r="F11" s="1" t="s">
        <v>556</v>
      </c>
      <c r="G11" s="1" t="s">
        <v>527</v>
      </c>
      <c r="H11" s="1" t="s">
        <v>557</v>
      </c>
      <c r="I11" s="1" t="s">
        <v>542</v>
      </c>
    </row>
    <row r="12" spans="1:10" x14ac:dyDescent="0.25">
      <c r="A12" s="1">
        <v>11</v>
      </c>
      <c r="B12" s="1">
        <v>68.260000000000005</v>
      </c>
      <c r="C12" s="1">
        <v>201</v>
      </c>
      <c r="D12" s="1" t="s">
        <v>554</v>
      </c>
      <c r="E12" s="1" t="s">
        <v>558</v>
      </c>
      <c r="F12" s="1" t="s">
        <v>43</v>
      </c>
      <c r="G12" s="1" t="s">
        <v>42</v>
      </c>
    </row>
    <row r="13" spans="1:10" x14ac:dyDescent="0.25">
      <c r="A13" s="1">
        <v>12</v>
      </c>
      <c r="B13" s="1">
        <v>68.260000000000005</v>
      </c>
      <c r="C13" s="1">
        <v>207</v>
      </c>
      <c r="D13" s="1" t="s">
        <v>559</v>
      </c>
      <c r="E13" s="1" t="s">
        <v>560</v>
      </c>
      <c r="F13" s="1" t="s">
        <v>43</v>
      </c>
      <c r="G13" s="1" t="s">
        <v>561</v>
      </c>
      <c r="H13" s="1" t="s">
        <v>562</v>
      </c>
    </row>
    <row r="14" spans="1:10" x14ac:dyDescent="0.25">
      <c r="A14" s="1">
        <v>13</v>
      </c>
      <c r="B14" s="1">
        <v>69.099999999999994</v>
      </c>
      <c r="C14" s="1">
        <v>225</v>
      </c>
      <c r="D14" s="1" t="s">
        <v>563</v>
      </c>
      <c r="E14" s="1" t="s">
        <v>564</v>
      </c>
      <c r="F14" s="1" t="s">
        <v>551</v>
      </c>
      <c r="G14" s="1" t="s">
        <v>533</v>
      </c>
      <c r="H14" s="1" t="s">
        <v>534</v>
      </c>
    </row>
    <row r="15" spans="1:10" x14ac:dyDescent="0.25">
      <c r="A15" s="1">
        <v>14</v>
      </c>
      <c r="B15" s="1">
        <v>69.2</v>
      </c>
      <c r="C15" s="1">
        <v>202</v>
      </c>
      <c r="D15" s="1" t="s">
        <v>565</v>
      </c>
      <c r="E15" s="1" t="s">
        <v>566</v>
      </c>
      <c r="F15" s="1" t="s">
        <v>86</v>
      </c>
      <c r="G15" s="1" t="s">
        <v>42</v>
      </c>
    </row>
    <row r="16" spans="1:10" x14ac:dyDescent="0.25">
      <c r="A16" s="1">
        <v>15</v>
      </c>
      <c r="B16" s="1">
        <v>70.400000000000006</v>
      </c>
      <c r="C16" s="1">
        <v>233</v>
      </c>
      <c r="D16" s="1" t="s">
        <v>567</v>
      </c>
      <c r="E16" s="1" t="s">
        <v>568</v>
      </c>
      <c r="F16" s="1" t="s">
        <v>43</v>
      </c>
      <c r="G16" s="1" t="s">
        <v>539</v>
      </c>
      <c r="H16" s="1" t="s">
        <v>540</v>
      </c>
      <c r="I16" s="1" t="s">
        <v>541</v>
      </c>
      <c r="J16" s="1" t="s">
        <v>542</v>
      </c>
    </row>
    <row r="17" spans="1:10" x14ac:dyDescent="0.25">
      <c r="A17" s="1">
        <v>16</v>
      </c>
      <c r="B17" s="1">
        <v>71.069999999999993</v>
      </c>
      <c r="C17" s="1">
        <v>231</v>
      </c>
      <c r="D17" s="1" t="s">
        <v>569</v>
      </c>
      <c r="E17" s="1" t="s">
        <v>570</v>
      </c>
      <c r="F17" s="1" t="s">
        <v>43</v>
      </c>
    </row>
    <row r="18" spans="1:10" x14ac:dyDescent="0.25">
      <c r="A18" s="1">
        <v>17</v>
      </c>
      <c r="B18" s="1">
        <v>71.180000000000007</v>
      </c>
      <c r="C18" s="1">
        <v>209</v>
      </c>
      <c r="D18" s="1" t="s">
        <v>571</v>
      </c>
      <c r="E18" s="1" t="s">
        <v>572</v>
      </c>
      <c r="F18" s="1" t="s">
        <v>551</v>
      </c>
      <c r="G18" s="1" t="s">
        <v>573</v>
      </c>
      <c r="H18" s="1" t="s">
        <v>574</v>
      </c>
    </row>
    <row r="19" spans="1:10" x14ac:dyDescent="0.25">
      <c r="A19" s="1">
        <v>18</v>
      </c>
      <c r="B19" s="1">
        <v>71.37</v>
      </c>
      <c r="C19" s="1">
        <v>219</v>
      </c>
      <c r="D19" s="1" t="s">
        <v>549</v>
      </c>
      <c r="E19" s="1" t="s">
        <v>575</v>
      </c>
      <c r="F19" s="1" t="s">
        <v>527</v>
      </c>
      <c r="G19" s="1" t="s">
        <v>533</v>
      </c>
      <c r="H19" s="1" t="s">
        <v>534</v>
      </c>
    </row>
    <row r="20" spans="1:10" x14ac:dyDescent="0.25">
      <c r="A20" s="1">
        <v>19</v>
      </c>
      <c r="B20" s="1">
        <v>72.27</v>
      </c>
      <c r="C20" s="1">
        <v>215</v>
      </c>
      <c r="D20" s="1" t="s">
        <v>554</v>
      </c>
      <c r="E20" s="1" t="s">
        <v>576</v>
      </c>
      <c r="F20" s="1" t="s">
        <v>527</v>
      </c>
      <c r="G20" s="1" t="s">
        <v>577</v>
      </c>
      <c r="H20" s="1" t="s">
        <v>542</v>
      </c>
    </row>
    <row r="21" spans="1:10" x14ac:dyDescent="0.25">
      <c r="A21" s="1">
        <v>20</v>
      </c>
      <c r="B21" s="1">
        <v>72.33</v>
      </c>
      <c r="C21" s="1">
        <v>210</v>
      </c>
      <c r="D21" s="1" t="s">
        <v>535</v>
      </c>
      <c r="E21" s="1" t="s">
        <v>578</v>
      </c>
      <c r="F21" s="1" t="s">
        <v>579</v>
      </c>
      <c r="G21" s="1" t="s">
        <v>533</v>
      </c>
      <c r="H21" s="1" t="s">
        <v>534</v>
      </c>
    </row>
    <row r="22" spans="1:10" x14ac:dyDescent="0.25">
      <c r="A22" s="1">
        <v>21</v>
      </c>
      <c r="B22" s="1">
        <v>73.099999999999994</v>
      </c>
      <c r="C22" s="1">
        <v>229</v>
      </c>
      <c r="D22" s="1" t="s">
        <v>580</v>
      </c>
      <c r="E22" s="1" t="s">
        <v>581</v>
      </c>
      <c r="F22" s="1" t="s">
        <v>43</v>
      </c>
      <c r="G22" s="1" t="s">
        <v>533</v>
      </c>
      <c r="H22" s="1" t="s">
        <v>534</v>
      </c>
    </row>
    <row r="23" spans="1:10" x14ac:dyDescent="0.25">
      <c r="A23" s="1">
        <v>22</v>
      </c>
      <c r="B23" s="1">
        <v>73.27</v>
      </c>
      <c r="C23" s="1">
        <v>204</v>
      </c>
      <c r="D23" s="1" t="s">
        <v>571</v>
      </c>
      <c r="E23" s="1" t="s">
        <v>524</v>
      </c>
      <c r="F23" s="1" t="s">
        <v>551</v>
      </c>
      <c r="G23" s="1" t="s">
        <v>42</v>
      </c>
    </row>
    <row r="24" spans="1:10" x14ac:dyDescent="0.25">
      <c r="A24" s="1">
        <v>23</v>
      </c>
      <c r="B24" s="1">
        <v>75.040000000000006</v>
      </c>
      <c r="C24" s="1">
        <v>238</v>
      </c>
      <c r="D24" s="1" t="s">
        <v>582</v>
      </c>
      <c r="E24" s="1" t="s">
        <v>583</v>
      </c>
      <c r="F24" s="1" t="s">
        <v>43</v>
      </c>
      <c r="G24" s="1" t="s">
        <v>539</v>
      </c>
      <c r="H24" s="1" t="s">
        <v>540</v>
      </c>
      <c r="I24" s="1" t="s">
        <v>541</v>
      </c>
      <c r="J24" s="1" t="s">
        <v>542</v>
      </c>
    </row>
    <row r="25" spans="1:10" x14ac:dyDescent="0.25">
      <c r="A25" s="1">
        <v>24</v>
      </c>
      <c r="B25" s="1">
        <v>75.44</v>
      </c>
      <c r="C25" s="1">
        <v>220</v>
      </c>
      <c r="D25" s="1" t="s">
        <v>559</v>
      </c>
      <c r="E25" s="1" t="s">
        <v>584</v>
      </c>
      <c r="F25" s="1" t="s">
        <v>43</v>
      </c>
      <c r="G25" s="1" t="s">
        <v>577</v>
      </c>
      <c r="H25" s="1" t="s">
        <v>542</v>
      </c>
    </row>
    <row r="26" spans="1:10" x14ac:dyDescent="0.25">
      <c r="A26" s="1">
        <v>25</v>
      </c>
      <c r="B26" s="1">
        <v>75.45</v>
      </c>
      <c r="C26" s="1">
        <v>222</v>
      </c>
      <c r="D26" s="1" t="s">
        <v>585</v>
      </c>
      <c r="E26" s="1" t="s">
        <v>586</v>
      </c>
      <c r="F26" s="1" t="s">
        <v>587</v>
      </c>
      <c r="G26" s="1" t="s">
        <v>533</v>
      </c>
      <c r="H26" s="1" t="s">
        <v>534</v>
      </c>
    </row>
    <row r="27" spans="1:10" x14ac:dyDescent="0.25">
      <c r="A27" s="1">
        <v>26</v>
      </c>
      <c r="B27" s="1">
        <v>77.28</v>
      </c>
      <c r="C27" s="1">
        <v>208</v>
      </c>
      <c r="D27" s="1" t="s">
        <v>580</v>
      </c>
      <c r="E27" s="1" t="s">
        <v>588</v>
      </c>
      <c r="F27" s="1" t="s">
        <v>551</v>
      </c>
      <c r="G27" s="1" t="s">
        <v>561</v>
      </c>
      <c r="H27" s="1" t="s">
        <v>562</v>
      </c>
    </row>
    <row r="28" spans="1:10" x14ac:dyDescent="0.25">
      <c r="A28" s="1">
        <v>27</v>
      </c>
      <c r="B28" s="1">
        <v>79.09</v>
      </c>
      <c r="C28" s="1">
        <v>200</v>
      </c>
      <c r="D28" s="1" t="s">
        <v>589</v>
      </c>
      <c r="E28" s="1" t="s">
        <v>590</v>
      </c>
      <c r="F28" s="1" t="s">
        <v>527</v>
      </c>
    </row>
    <row r="29" spans="1:10" x14ac:dyDescent="0.25">
      <c r="A29" s="1">
        <v>28</v>
      </c>
      <c r="B29" s="1">
        <v>80.010000000000005</v>
      </c>
      <c r="C29" s="1">
        <v>239</v>
      </c>
      <c r="D29" s="1" t="s">
        <v>554</v>
      </c>
      <c r="E29" s="1" t="s">
        <v>591</v>
      </c>
      <c r="F29" s="1" t="s">
        <v>551</v>
      </c>
    </row>
    <row r="30" spans="1:10" x14ac:dyDescent="0.25">
      <c r="A30" s="1">
        <v>29</v>
      </c>
      <c r="B30" s="1">
        <v>80.41</v>
      </c>
      <c r="C30" s="1">
        <v>232</v>
      </c>
      <c r="D30" s="1" t="s">
        <v>592</v>
      </c>
      <c r="E30" s="1" t="s">
        <v>593</v>
      </c>
      <c r="F30" s="1" t="s">
        <v>43</v>
      </c>
      <c r="G30" s="1" t="s">
        <v>528</v>
      </c>
      <c r="H30" s="1" t="s">
        <v>529</v>
      </c>
      <c r="I30" s="1" t="s">
        <v>530</v>
      </c>
    </row>
    <row r="31" spans="1:10" x14ac:dyDescent="0.25">
      <c r="A31" s="1">
        <v>30</v>
      </c>
      <c r="B31" s="1">
        <v>80.59</v>
      </c>
      <c r="C31" s="1">
        <v>227</v>
      </c>
      <c r="D31" s="1" t="s">
        <v>594</v>
      </c>
      <c r="E31" s="1" t="s">
        <v>595</v>
      </c>
      <c r="F31" s="1" t="s">
        <v>587</v>
      </c>
      <c r="G31" s="1" t="s">
        <v>42</v>
      </c>
    </row>
    <row r="32" spans="1:10" x14ac:dyDescent="0.25">
      <c r="A32" s="1">
        <v>31</v>
      </c>
      <c r="B32" s="1">
        <v>81.39</v>
      </c>
      <c r="C32" s="1">
        <v>226</v>
      </c>
      <c r="D32" s="1" t="s">
        <v>596</v>
      </c>
      <c r="E32" s="1" t="s">
        <v>564</v>
      </c>
      <c r="F32" s="1" t="s">
        <v>579</v>
      </c>
      <c r="G32" s="1" t="s">
        <v>533</v>
      </c>
      <c r="H32" s="1" t="s">
        <v>534</v>
      </c>
    </row>
    <row r="33" spans="1:9" x14ac:dyDescent="0.25">
      <c r="A33" s="1">
        <v>32</v>
      </c>
      <c r="B33" s="1">
        <v>84.08</v>
      </c>
      <c r="C33" s="1">
        <v>203</v>
      </c>
      <c r="D33" s="1" t="s">
        <v>597</v>
      </c>
      <c r="E33" s="1" t="s">
        <v>598</v>
      </c>
      <c r="F33" s="1" t="s">
        <v>579</v>
      </c>
      <c r="G33" s="1" t="s">
        <v>533</v>
      </c>
      <c r="H33" s="1" t="s">
        <v>534</v>
      </c>
    </row>
    <row r="34" spans="1:9" x14ac:dyDescent="0.25">
      <c r="A34" s="1">
        <v>33</v>
      </c>
      <c r="B34" s="1">
        <v>84.09</v>
      </c>
      <c r="C34" s="1">
        <v>234</v>
      </c>
      <c r="D34" s="1" t="s">
        <v>599</v>
      </c>
      <c r="E34" s="1" t="s">
        <v>568</v>
      </c>
      <c r="F34" s="1" t="s">
        <v>600</v>
      </c>
    </row>
    <row r="35" spans="1:9" x14ac:dyDescent="0.25">
      <c r="A35" s="1">
        <v>34</v>
      </c>
      <c r="B35" s="1">
        <v>84.26</v>
      </c>
      <c r="C35" s="1">
        <v>235</v>
      </c>
      <c r="D35" s="1" t="s">
        <v>601</v>
      </c>
      <c r="E35" s="1" t="s">
        <v>602</v>
      </c>
      <c r="F35" s="1" t="s">
        <v>86</v>
      </c>
      <c r="G35" s="1" t="s">
        <v>603</v>
      </c>
      <c r="H35" s="1" t="s">
        <v>574</v>
      </c>
    </row>
    <row r="36" spans="1:9" x14ac:dyDescent="0.25">
      <c r="A36" s="1">
        <v>35</v>
      </c>
      <c r="B36" s="1">
        <v>103.27</v>
      </c>
      <c r="C36" s="1">
        <v>217</v>
      </c>
      <c r="D36" s="1" t="s">
        <v>604</v>
      </c>
      <c r="E36" s="1" t="s">
        <v>605</v>
      </c>
      <c r="F36" s="1" t="s">
        <v>579</v>
      </c>
      <c r="G36" s="1" t="s">
        <v>528</v>
      </c>
      <c r="H36" s="1" t="s">
        <v>529</v>
      </c>
      <c r="I36" s="1" t="s">
        <v>530</v>
      </c>
    </row>
    <row r="37" spans="1:9" x14ac:dyDescent="0.25">
      <c r="A37" s="1">
        <v>36</v>
      </c>
      <c r="B37" s="1">
        <v>103.27</v>
      </c>
      <c r="C37" s="1">
        <v>206</v>
      </c>
      <c r="D37" s="1" t="s">
        <v>606</v>
      </c>
      <c r="E37" s="1" t="s">
        <v>607</v>
      </c>
      <c r="F37" s="1" t="s">
        <v>86</v>
      </c>
      <c r="G37" s="1" t="s">
        <v>528</v>
      </c>
      <c r="H37" s="1" t="s">
        <v>529</v>
      </c>
      <c r="I37" s="1" t="s">
        <v>530</v>
      </c>
    </row>
    <row r="38" spans="1:9" x14ac:dyDescent="0.25">
      <c r="A38" s="1">
        <v>37</v>
      </c>
      <c r="B38" s="1">
        <v>114.55</v>
      </c>
      <c r="C38" s="1">
        <v>213</v>
      </c>
      <c r="D38" s="1" t="s">
        <v>608</v>
      </c>
      <c r="E38" s="1" t="s">
        <v>609</v>
      </c>
      <c r="F38" s="1" t="s">
        <v>527</v>
      </c>
      <c r="G38" s="1" t="s">
        <v>533</v>
      </c>
      <c r="H38" s="1" t="s">
        <v>534</v>
      </c>
    </row>
    <row r="39" spans="1:9" x14ac:dyDescent="0.25">
      <c r="A39" s="1">
        <v>38</v>
      </c>
      <c r="B39" s="1">
        <v>115.02</v>
      </c>
      <c r="C39" s="1">
        <v>228</v>
      </c>
      <c r="D39" s="1" t="s">
        <v>610</v>
      </c>
      <c r="E39" s="1" t="s">
        <v>611</v>
      </c>
      <c r="F39" s="1" t="s">
        <v>86</v>
      </c>
    </row>
    <row r="40" spans="1:9" x14ac:dyDescent="0.25">
      <c r="A40" s="1" t="s">
        <v>272</v>
      </c>
      <c r="B40" s="1">
        <v>212</v>
      </c>
      <c r="C40" s="1" t="s">
        <v>612</v>
      </c>
      <c r="D40" s="1" t="s">
        <v>613</v>
      </c>
      <c r="E40" s="1" t="s">
        <v>527</v>
      </c>
      <c r="F40" s="1" t="s">
        <v>533</v>
      </c>
      <c r="G40" s="1" t="s">
        <v>534</v>
      </c>
    </row>
    <row r="41" spans="1:9" x14ac:dyDescent="0.25">
      <c r="A41" s="1" t="s">
        <v>272</v>
      </c>
      <c r="B41" s="1">
        <v>237</v>
      </c>
      <c r="C41" s="1" t="s">
        <v>614</v>
      </c>
      <c r="D41" s="1" t="s">
        <v>615</v>
      </c>
      <c r="E41" s="1" t="s">
        <v>579</v>
      </c>
      <c r="F41" s="1" t="s">
        <v>539</v>
      </c>
      <c r="G41" s="1" t="s">
        <v>540</v>
      </c>
      <c r="H41" s="1" t="s">
        <v>541</v>
      </c>
      <c r="I41" s="1" t="s">
        <v>542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9"/>
  <sheetViews>
    <sheetView topLeftCell="B1" workbookViewId="0">
      <selection activeCell="D57" sqref="D57"/>
    </sheetView>
  </sheetViews>
  <sheetFormatPr defaultRowHeight="15" x14ac:dyDescent="0.25"/>
  <cols>
    <col min="1" max="1" width="9.7109375" style="126" hidden="1" customWidth="1"/>
    <col min="2" max="2" width="9.7109375" style="127" customWidth="1"/>
    <col min="3" max="3" width="11" style="111" customWidth="1"/>
    <col min="4" max="4" width="16.5703125" style="111" customWidth="1"/>
    <col min="5" max="5" width="7.85546875" style="111" customWidth="1"/>
    <col min="6" max="6" width="11.140625" style="111" hidden="1" customWidth="1"/>
    <col min="7" max="7" width="21.42578125" style="111" customWidth="1"/>
    <col min="8" max="11" width="9.140625" style="111" hidden="1" customWidth="1"/>
    <col min="12" max="12" width="0" style="111" hidden="1" customWidth="1"/>
    <col min="13" max="14" width="9.140625" style="111" hidden="1" customWidth="1"/>
    <col min="15" max="15" width="28.7109375" style="111" hidden="1" customWidth="1"/>
    <col min="16" max="20" width="9.140625" style="111" hidden="1" customWidth="1"/>
    <col min="21" max="21" width="9.140625" style="111"/>
    <col min="22" max="23" width="9.140625" style="111" hidden="1" customWidth="1"/>
    <col min="24" max="24" width="5.42578125" style="111" hidden="1" customWidth="1"/>
    <col min="25" max="26" width="9.140625" style="111" hidden="1" customWidth="1"/>
    <col min="27" max="27" width="0.7109375" style="111" hidden="1" customWidth="1"/>
    <col min="28" max="28" width="9.140625" style="109"/>
    <col min="29" max="16384" width="9.140625" style="1"/>
  </cols>
  <sheetData>
    <row r="1" spans="1:28" s="118" customFormat="1" ht="60" x14ac:dyDescent="0.25">
      <c r="A1" s="113" t="s">
        <v>616</v>
      </c>
      <c r="B1" s="114" t="s">
        <v>308</v>
      </c>
      <c r="C1" s="115" t="s">
        <v>617</v>
      </c>
      <c r="D1" s="115" t="s">
        <v>618</v>
      </c>
      <c r="E1" s="115" t="s">
        <v>619</v>
      </c>
      <c r="F1" s="115" t="s">
        <v>620</v>
      </c>
      <c r="G1" s="115" t="s">
        <v>29</v>
      </c>
      <c r="H1" s="115" t="s">
        <v>621</v>
      </c>
      <c r="I1" s="115" t="s">
        <v>622</v>
      </c>
      <c r="J1" s="115" t="s">
        <v>623</v>
      </c>
      <c r="K1" s="115" t="s">
        <v>624</v>
      </c>
      <c r="L1" s="115" t="s">
        <v>625</v>
      </c>
      <c r="M1" s="115" t="s">
        <v>626</v>
      </c>
      <c r="N1" s="115" t="s">
        <v>627</v>
      </c>
      <c r="O1" s="115" t="s">
        <v>628</v>
      </c>
      <c r="P1" s="115" t="s">
        <v>629</v>
      </c>
      <c r="Q1" s="115" t="s">
        <v>630</v>
      </c>
      <c r="R1" s="115" t="s">
        <v>631</v>
      </c>
      <c r="S1" s="115" t="s">
        <v>632</v>
      </c>
      <c r="T1" s="115" t="s">
        <v>633</v>
      </c>
      <c r="U1" s="116" t="s">
        <v>634</v>
      </c>
      <c r="V1" s="115" t="s">
        <v>635</v>
      </c>
      <c r="W1" s="115" t="s">
        <v>636</v>
      </c>
      <c r="X1" s="115" t="s">
        <v>637</v>
      </c>
      <c r="Y1" s="115" t="s">
        <v>638</v>
      </c>
      <c r="Z1" s="115" t="s">
        <v>639</v>
      </c>
      <c r="AA1" s="115" t="s">
        <v>640</v>
      </c>
      <c r="AB1" s="117" t="s">
        <v>641</v>
      </c>
    </row>
    <row r="2" spans="1:28" x14ac:dyDescent="0.25">
      <c r="A2" s="119" t="e">
        <f t="shared" ref="A2:B17" si="0">A1+1</f>
        <v>#VALUE!</v>
      </c>
      <c r="B2" s="120">
        <v>1</v>
      </c>
      <c r="C2" s="110" t="s">
        <v>642</v>
      </c>
      <c r="D2" s="110" t="s">
        <v>643</v>
      </c>
      <c r="E2" s="110" t="s">
        <v>23</v>
      </c>
      <c r="F2" s="121">
        <v>31039</v>
      </c>
      <c r="G2" s="110" t="s">
        <v>80</v>
      </c>
      <c r="L2" s="110" t="s">
        <v>644</v>
      </c>
      <c r="O2" s="122" t="s">
        <v>645</v>
      </c>
      <c r="U2" s="110" t="s">
        <v>314</v>
      </c>
      <c r="AB2" s="123">
        <v>1.9305555555555556</v>
      </c>
    </row>
    <row r="3" spans="1:28" x14ac:dyDescent="0.25">
      <c r="A3" s="119" t="e">
        <f t="shared" si="0"/>
        <v>#VALUE!</v>
      </c>
      <c r="B3" s="120">
        <f>B2+1</f>
        <v>2</v>
      </c>
      <c r="C3" s="110" t="s">
        <v>65</v>
      </c>
      <c r="D3" s="110" t="s">
        <v>66</v>
      </c>
      <c r="E3" s="110" t="s">
        <v>23</v>
      </c>
      <c r="F3" s="124">
        <v>27074</v>
      </c>
      <c r="G3" s="110" t="s">
        <v>55</v>
      </c>
      <c r="H3" s="110" t="s">
        <v>646</v>
      </c>
      <c r="I3" s="110" t="s">
        <v>647</v>
      </c>
      <c r="J3" s="110" t="s">
        <v>648</v>
      </c>
      <c r="K3" s="110"/>
      <c r="L3" s="110" t="s">
        <v>649</v>
      </c>
      <c r="M3" s="110"/>
      <c r="N3" s="110" t="s">
        <v>650</v>
      </c>
      <c r="O3" s="110" t="s">
        <v>651</v>
      </c>
      <c r="P3" s="110" t="s">
        <v>652</v>
      </c>
      <c r="Q3" s="110">
        <v>11</v>
      </c>
      <c r="R3" s="110">
        <v>0.6</v>
      </c>
      <c r="S3" s="110">
        <v>11.6</v>
      </c>
      <c r="T3" s="110" t="s">
        <v>653</v>
      </c>
      <c r="U3" s="110" t="s">
        <v>527</v>
      </c>
      <c r="V3" s="110">
        <v>42</v>
      </c>
      <c r="W3" s="110">
        <v>43</v>
      </c>
      <c r="X3" s="110">
        <v>43</v>
      </c>
      <c r="Y3" s="125">
        <v>42877.806840277779</v>
      </c>
      <c r="Z3" s="110">
        <v>1399231</v>
      </c>
      <c r="AA3" s="110">
        <v>103529</v>
      </c>
      <c r="AB3" s="123">
        <v>1.9916666666666665</v>
      </c>
    </row>
    <row r="4" spans="1:28" x14ac:dyDescent="0.25">
      <c r="A4" s="119" t="e">
        <f t="shared" si="0"/>
        <v>#VALUE!</v>
      </c>
      <c r="B4" s="120">
        <f t="shared" si="0"/>
        <v>3</v>
      </c>
      <c r="C4" s="110" t="s">
        <v>654</v>
      </c>
      <c r="D4" s="110" t="s">
        <v>655</v>
      </c>
      <c r="E4" s="110" t="s">
        <v>23</v>
      </c>
      <c r="F4" s="124">
        <v>25907</v>
      </c>
      <c r="G4" s="110" t="s">
        <v>55</v>
      </c>
      <c r="H4" s="110" t="s">
        <v>656</v>
      </c>
      <c r="I4" s="110" t="s">
        <v>657</v>
      </c>
      <c r="J4" s="110" t="s">
        <v>658</v>
      </c>
      <c r="K4" s="110" t="s">
        <v>659</v>
      </c>
      <c r="L4" s="110" t="s">
        <v>660</v>
      </c>
      <c r="M4" s="110"/>
      <c r="N4" s="110" t="s">
        <v>650</v>
      </c>
      <c r="O4" s="110" t="s">
        <v>661</v>
      </c>
      <c r="P4" s="110" t="s">
        <v>662</v>
      </c>
      <c r="Q4" s="110">
        <v>11</v>
      </c>
      <c r="R4" s="110">
        <v>0.6</v>
      </c>
      <c r="S4" s="110">
        <v>11.6</v>
      </c>
      <c r="T4" s="110" t="s">
        <v>653</v>
      </c>
      <c r="U4" s="110" t="s">
        <v>527</v>
      </c>
      <c r="V4" s="110">
        <v>46</v>
      </c>
      <c r="W4" s="110">
        <v>47</v>
      </c>
      <c r="X4" s="110">
        <v>46</v>
      </c>
      <c r="Y4" s="125">
        <v>42891.486076388886</v>
      </c>
      <c r="Z4" s="110">
        <v>1411583</v>
      </c>
      <c r="AA4" s="110">
        <v>103529</v>
      </c>
      <c r="AB4" s="123">
        <v>2.0215277777777776</v>
      </c>
    </row>
    <row r="5" spans="1:28" x14ac:dyDescent="0.25">
      <c r="A5" s="119" t="e">
        <f t="shared" si="0"/>
        <v>#VALUE!</v>
      </c>
      <c r="B5" s="120">
        <f t="shared" si="0"/>
        <v>4</v>
      </c>
      <c r="C5" s="110" t="s">
        <v>663</v>
      </c>
      <c r="D5" s="110" t="s">
        <v>664</v>
      </c>
      <c r="E5" s="110" t="s">
        <v>23</v>
      </c>
      <c r="F5" s="124">
        <v>28480</v>
      </c>
      <c r="G5" s="110" t="s">
        <v>51</v>
      </c>
      <c r="H5" s="110" t="s">
        <v>665</v>
      </c>
      <c r="I5" s="110"/>
      <c r="J5" s="110" t="s">
        <v>666</v>
      </c>
      <c r="K5" s="110"/>
      <c r="L5" s="110" t="s">
        <v>667</v>
      </c>
      <c r="M5" s="110"/>
      <c r="N5" s="110" t="s">
        <v>650</v>
      </c>
      <c r="O5" s="110" t="s">
        <v>668</v>
      </c>
      <c r="P5" s="110" t="s">
        <v>669</v>
      </c>
      <c r="Q5" s="110">
        <v>11</v>
      </c>
      <c r="R5" s="110">
        <v>0.6</v>
      </c>
      <c r="S5" s="110">
        <v>11.6</v>
      </c>
      <c r="T5" s="110" t="s">
        <v>653</v>
      </c>
      <c r="U5" s="110" t="s">
        <v>314</v>
      </c>
      <c r="V5" s="110">
        <v>39</v>
      </c>
      <c r="W5" s="110">
        <v>40</v>
      </c>
      <c r="X5" s="110">
        <v>39</v>
      </c>
      <c r="Y5" s="125">
        <v>42897.964016203703</v>
      </c>
      <c r="Z5" s="110">
        <v>1416839</v>
      </c>
      <c r="AA5" s="110">
        <v>103529</v>
      </c>
      <c r="AB5" s="123">
        <v>2.0743055555555556</v>
      </c>
    </row>
    <row r="6" spans="1:28" x14ac:dyDescent="0.25">
      <c r="A6" s="119" t="e">
        <f t="shared" si="0"/>
        <v>#VALUE!</v>
      </c>
      <c r="B6" s="120">
        <f t="shared" si="0"/>
        <v>5</v>
      </c>
      <c r="C6" s="110" t="s">
        <v>670</v>
      </c>
      <c r="D6" s="110" t="s">
        <v>671</v>
      </c>
      <c r="E6" s="110" t="s">
        <v>23</v>
      </c>
      <c r="F6" s="124">
        <v>30535</v>
      </c>
      <c r="G6" s="110" t="s">
        <v>80</v>
      </c>
      <c r="L6" s="110" t="s">
        <v>672</v>
      </c>
      <c r="U6" s="110" t="s">
        <v>314</v>
      </c>
      <c r="AB6" s="123">
        <v>2.1131944444444444</v>
      </c>
    </row>
    <row r="7" spans="1:28" x14ac:dyDescent="0.25">
      <c r="A7" s="119" t="e">
        <f t="shared" si="0"/>
        <v>#VALUE!</v>
      </c>
      <c r="B7" s="120">
        <f t="shared" si="0"/>
        <v>6</v>
      </c>
      <c r="C7" s="110" t="s">
        <v>107</v>
      </c>
      <c r="D7" s="110" t="s">
        <v>673</v>
      </c>
      <c r="E7" s="110" t="s">
        <v>23</v>
      </c>
      <c r="F7" s="124">
        <v>33793</v>
      </c>
      <c r="G7" s="110" t="s">
        <v>80</v>
      </c>
      <c r="H7" s="110" t="s">
        <v>674</v>
      </c>
      <c r="I7" s="110"/>
      <c r="J7" s="110" t="s">
        <v>675</v>
      </c>
      <c r="K7" s="110" t="s">
        <v>666</v>
      </c>
      <c r="L7" s="110" t="s">
        <v>676</v>
      </c>
      <c r="M7" s="110"/>
      <c r="N7" s="110" t="s">
        <v>650</v>
      </c>
      <c r="O7" s="110" t="s">
        <v>677</v>
      </c>
      <c r="P7" s="110" t="s">
        <v>678</v>
      </c>
      <c r="Q7" s="110">
        <v>11</v>
      </c>
      <c r="R7" s="110">
        <v>0.6</v>
      </c>
      <c r="S7" s="110">
        <v>11.6</v>
      </c>
      <c r="T7" s="110" t="s">
        <v>653</v>
      </c>
      <c r="U7" s="110" t="s">
        <v>314</v>
      </c>
      <c r="V7" s="110">
        <v>24</v>
      </c>
      <c r="W7" s="110">
        <v>25</v>
      </c>
      <c r="X7" s="110">
        <v>24</v>
      </c>
      <c r="Y7" s="125">
        <v>42888.699907407405</v>
      </c>
      <c r="Z7" s="110">
        <v>1408692</v>
      </c>
      <c r="AA7" s="110">
        <v>103529</v>
      </c>
      <c r="AB7" s="123">
        <v>2.1361111111111111</v>
      </c>
    </row>
    <row r="8" spans="1:28" x14ac:dyDescent="0.25">
      <c r="A8" s="119" t="e">
        <f t="shared" si="0"/>
        <v>#VALUE!</v>
      </c>
      <c r="B8" s="120">
        <f t="shared" si="0"/>
        <v>7</v>
      </c>
      <c r="C8" s="110" t="s">
        <v>59</v>
      </c>
      <c r="D8" s="110" t="s">
        <v>679</v>
      </c>
      <c r="E8" s="110" t="s">
        <v>23</v>
      </c>
      <c r="F8" s="124">
        <v>24565</v>
      </c>
      <c r="G8" s="110" t="s">
        <v>680</v>
      </c>
      <c r="H8" s="110" t="s">
        <v>681</v>
      </c>
      <c r="I8" s="110" t="s">
        <v>682</v>
      </c>
      <c r="J8" s="110" t="s">
        <v>683</v>
      </c>
      <c r="K8" s="110" t="s">
        <v>684</v>
      </c>
      <c r="L8" s="110" t="s">
        <v>685</v>
      </c>
      <c r="M8" s="110"/>
      <c r="N8" s="110" t="s">
        <v>650</v>
      </c>
      <c r="O8" s="110" t="s">
        <v>686</v>
      </c>
      <c r="P8" s="110" t="s">
        <v>687</v>
      </c>
      <c r="Q8" s="110">
        <v>11</v>
      </c>
      <c r="R8" s="110">
        <v>0.6</v>
      </c>
      <c r="S8" s="110">
        <v>11.6</v>
      </c>
      <c r="T8" s="110" t="s">
        <v>653</v>
      </c>
      <c r="U8" s="110" t="s">
        <v>551</v>
      </c>
      <c r="V8" s="110">
        <v>49</v>
      </c>
      <c r="W8" s="110">
        <v>50</v>
      </c>
      <c r="X8" s="110">
        <v>50</v>
      </c>
      <c r="Y8" s="125">
        <v>42811.623298611114</v>
      </c>
      <c r="Z8" s="110">
        <v>1335088</v>
      </c>
      <c r="AA8" s="110">
        <v>103529</v>
      </c>
      <c r="AB8" s="123">
        <v>2.2055555555555553</v>
      </c>
    </row>
    <row r="9" spans="1:28" x14ac:dyDescent="0.25">
      <c r="A9" s="119" t="e">
        <f t="shared" si="0"/>
        <v>#VALUE!</v>
      </c>
      <c r="B9" s="120">
        <f t="shared" si="0"/>
        <v>8</v>
      </c>
      <c r="C9" s="110" t="s">
        <v>102</v>
      </c>
      <c r="D9" s="110" t="s">
        <v>148</v>
      </c>
      <c r="E9" s="110" t="s">
        <v>23</v>
      </c>
      <c r="F9" s="121">
        <v>25419</v>
      </c>
      <c r="G9" s="110" t="s">
        <v>80</v>
      </c>
      <c r="L9" s="110" t="s">
        <v>688</v>
      </c>
      <c r="O9" s="122" t="s">
        <v>689</v>
      </c>
      <c r="U9" s="110" t="s">
        <v>527</v>
      </c>
      <c r="AB9" s="123">
        <v>2.2319444444444447</v>
      </c>
    </row>
    <row r="10" spans="1:28" x14ac:dyDescent="0.25">
      <c r="A10" s="119" t="e">
        <f t="shared" si="0"/>
        <v>#VALUE!</v>
      </c>
      <c r="B10" s="120">
        <f t="shared" si="0"/>
        <v>9</v>
      </c>
      <c r="C10" s="110" t="s">
        <v>167</v>
      </c>
      <c r="D10" s="110" t="s">
        <v>690</v>
      </c>
      <c r="E10" s="110" t="s">
        <v>23</v>
      </c>
      <c r="F10" s="124">
        <v>25704</v>
      </c>
      <c r="G10" s="110" t="s">
        <v>691</v>
      </c>
      <c r="H10" s="110" t="s">
        <v>692</v>
      </c>
      <c r="I10" s="110"/>
      <c r="J10" s="110" t="s">
        <v>693</v>
      </c>
      <c r="K10" s="110" t="s">
        <v>666</v>
      </c>
      <c r="L10" s="110" t="s">
        <v>694</v>
      </c>
      <c r="M10" s="110"/>
      <c r="N10" s="110" t="s">
        <v>650</v>
      </c>
      <c r="O10" s="110" t="s">
        <v>695</v>
      </c>
      <c r="P10" s="110" t="s">
        <v>696</v>
      </c>
      <c r="Q10" s="110">
        <v>11</v>
      </c>
      <c r="R10" s="110">
        <v>0.6</v>
      </c>
      <c r="S10" s="110">
        <v>11.6</v>
      </c>
      <c r="T10" s="110" t="s">
        <v>653</v>
      </c>
      <c r="U10" s="110" t="s">
        <v>527</v>
      </c>
      <c r="V10" s="110">
        <v>46</v>
      </c>
      <c r="W10" s="110">
        <v>47</v>
      </c>
      <c r="X10" s="110">
        <v>47</v>
      </c>
      <c r="Y10" s="125">
        <v>42870.562199074076</v>
      </c>
      <c r="Z10" s="110">
        <v>1392946</v>
      </c>
      <c r="AA10" s="110">
        <v>103529</v>
      </c>
      <c r="AB10" s="123">
        <v>2.2416666666666667</v>
      </c>
    </row>
    <row r="11" spans="1:28" x14ac:dyDescent="0.25">
      <c r="A11" s="119" t="e">
        <f t="shared" si="0"/>
        <v>#VALUE!</v>
      </c>
      <c r="B11" s="120">
        <f t="shared" si="0"/>
        <v>10</v>
      </c>
      <c r="C11" s="110" t="s">
        <v>697</v>
      </c>
      <c r="D11" s="110" t="s">
        <v>92</v>
      </c>
      <c r="E11" s="110" t="s">
        <v>23</v>
      </c>
      <c r="F11" s="124">
        <v>33699</v>
      </c>
      <c r="G11" s="110"/>
      <c r="H11" s="110" t="s">
        <v>698</v>
      </c>
      <c r="I11" s="110"/>
      <c r="J11" s="110" t="s">
        <v>699</v>
      </c>
      <c r="K11" s="110" t="s">
        <v>700</v>
      </c>
      <c r="L11" s="110" t="s">
        <v>701</v>
      </c>
      <c r="M11" s="110"/>
      <c r="N11" s="110" t="s">
        <v>650</v>
      </c>
      <c r="O11" s="110" t="s">
        <v>702</v>
      </c>
      <c r="P11" s="110" t="s">
        <v>703</v>
      </c>
      <c r="Q11" s="110">
        <v>11</v>
      </c>
      <c r="R11" s="110">
        <v>0.6</v>
      </c>
      <c r="S11" s="110">
        <v>11.6</v>
      </c>
      <c r="T11" s="110" t="s">
        <v>653</v>
      </c>
      <c r="U11" s="110" t="s">
        <v>314</v>
      </c>
      <c r="V11" s="110">
        <v>24</v>
      </c>
      <c r="W11" s="110">
        <v>25</v>
      </c>
      <c r="X11" s="110">
        <v>25</v>
      </c>
      <c r="Y11" s="125">
        <v>42900.650949074072</v>
      </c>
      <c r="Z11" s="110">
        <v>1419148</v>
      </c>
      <c r="AA11" s="110">
        <v>103529</v>
      </c>
      <c r="AB11" s="123">
        <v>2.2909722222222224</v>
      </c>
    </row>
    <row r="12" spans="1:28" x14ac:dyDescent="0.25">
      <c r="A12" s="119" t="e">
        <f t="shared" si="0"/>
        <v>#VALUE!</v>
      </c>
      <c r="B12" s="120">
        <f t="shared" si="0"/>
        <v>11</v>
      </c>
      <c r="C12" s="110" t="s">
        <v>704</v>
      </c>
      <c r="D12" s="110" t="s">
        <v>705</v>
      </c>
      <c r="E12" s="110" t="s">
        <v>23</v>
      </c>
      <c r="F12" s="124">
        <v>25556</v>
      </c>
      <c r="G12" s="110" t="s">
        <v>706</v>
      </c>
      <c r="H12" s="110" t="s">
        <v>707</v>
      </c>
      <c r="I12" s="110"/>
      <c r="J12" s="110" t="s">
        <v>708</v>
      </c>
      <c r="K12" s="110"/>
      <c r="L12" s="110" t="s">
        <v>709</v>
      </c>
      <c r="M12" s="110"/>
      <c r="N12" s="110" t="s">
        <v>650</v>
      </c>
      <c r="O12" s="110" t="s">
        <v>710</v>
      </c>
      <c r="P12" s="110" t="s">
        <v>711</v>
      </c>
      <c r="Q12" s="110">
        <v>11</v>
      </c>
      <c r="R12" s="110">
        <v>0.6</v>
      </c>
      <c r="S12" s="110">
        <v>11.6</v>
      </c>
      <c r="T12" s="110" t="s">
        <v>653</v>
      </c>
      <c r="U12" s="110" t="s">
        <v>527</v>
      </c>
      <c r="V12" s="110">
        <v>47</v>
      </c>
      <c r="W12" s="110">
        <v>48</v>
      </c>
      <c r="X12" s="110">
        <v>47</v>
      </c>
      <c r="Y12" s="125">
        <v>42899.328136574077</v>
      </c>
      <c r="Z12" s="110">
        <v>1417867</v>
      </c>
      <c r="AA12" s="110">
        <v>103529</v>
      </c>
      <c r="AB12" s="123">
        <v>2.3041666666666667</v>
      </c>
    </row>
    <row r="13" spans="1:28" x14ac:dyDescent="0.25">
      <c r="A13" s="119" t="e">
        <f t="shared" si="0"/>
        <v>#VALUE!</v>
      </c>
      <c r="B13" s="120">
        <f t="shared" si="0"/>
        <v>12</v>
      </c>
      <c r="C13" s="110" t="s">
        <v>712</v>
      </c>
      <c r="D13" s="110" t="s">
        <v>713</v>
      </c>
      <c r="E13" s="110" t="s">
        <v>23</v>
      </c>
      <c r="F13" s="124">
        <v>24331</v>
      </c>
      <c r="G13" s="110" t="s">
        <v>55</v>
      </c>
      <c r="H13" s="110" t="s">
        <v>714</v>
      </c>
      <c r="I13" s="110" t="s">
        <v>715</v>
      </c>
      <c r="J13" s="110" t="s">
        <v>716</v>
      </c>
      <c r="K13" s="110" t="s">
        <v>717</v>
      </c>
      <c r="L13" s="110" t="s">
        <v>718</v>
      </c>
      <c r="M13" s="110"/>
      <c r="N13" s="110"/>
      <c r="O13" s="110" t="s">
        <v>719</v>
      </c>
      <c r="P13" s="110" t="s">
        <v>720</v>
      </c>
      <c r="Q13" s="110">
        <v>11</v>
      </c>
      <c r="R13" s="110">
        <v>0</v>
      </c>
      <c r="S13" s="110">
        <v>11</v>
      </c>
      <c r="T13" s="110" t="s">
        <v>721</v>
      </c>
      <c r="U13" s="110" t="s">
        <v>551</v>
      </c>
      <c r="V13" s="110">
        <v>50</v>
      </c>
      <c r="W13" s="110">
        <v>51</v>
      </c>
      <c r="X13" s="110">
        <v>50</v>
      </c>
      <c r="Y13" s="125">
        <v>42900.927256944444</v>
      </c>
      <c r="Z13" s="110">
        <v>1419421</v>
      </c>
      <c r="AA13" s="110">
        <v>103529</v>
      </c>
      <c r="AB13" s="123">
        <v>2.3277777777777779</v>
      </c>
    </row>
    <row r="14" spans="1:28" x14ac:dyDescent="0.25">
      <c r="A14" s="119" t="e">
        <f t="shared" si="0"/>
        <v>#VALUE!</v>
      </c>
      <c r="B14" s="120">
        <f t="shared" si="0"/>
        <v>13</v>
      </c>
      <c r="C14" s="110" t="s">
        <v>722</v>
      </c>
      <c r="D14" s="110" t="s">
        <v>723</v>
      </c>
      <c r="E14" s="110" t="s">
        <v>23</v>
      </c>
      <c r="F14" s="124">
        <v>34503</v>
      </c>
      <c r="G14" s="110" t="s">
        <v>80</v>
      </c>
      <c r="H14" s="110" t="s">
        <v>724</v>
      </c>
      <c r="I14" s="110" t="s">
        <v>725</v>
      </c>
      <c r="J14" s="110" t="s">
        <v>726</v>
      </c>
      <c r="K14" s="110" t="s">
        <v>666</v>
      </c>
      <c r="L14" s="110" t="s">
        <v>727</v>
      </c>
      <c r="M14" s="110"/>
      <c r="N14" s="110" t="s">
        <v>650</v>
      </c>
      <c r="O14" s="110" t="s">
        <v>728</v>
      </c>
      <c r="P14" s="110" t="s">
        <v>729</v>
      </c>
      <c r="Q14" s="110">
        <v>11</v>
      </c>
      <c r="R14" s="110">
        <v>0.6</v>
      </c>
      <c r="S14" s="110">
        <v>11.6</v>
      </c>
      <c r="T14" s="110" t="s">
        <v>653</v>
      </c>
      <c r="U14" s="110" t="s">
        <v>314</v>
      </c>
      <c r="V14" s="110">
        <v>22</v>
      </c>
      <c r="W14" s="110">
        <v>23</v>
      </c>
      <c r="X14" s="110">
        <v>22</v>
      </c>
      <c r="Y14" s="125">
        <v>42899.949016203704</v>
      </c>
      <c r="Z14" s="110">
        <v>1418617</v>
      </c>
      <c r="AA14" s="110">
        <v>103529</v>
      </c>
      <c r="AB14" s="123">
        <v>2.3395833333333331</v>
      </c>
    </row>
    <row r="15" spans="1:28" x14ac:dyDescent="0.25">
      <c r="A15" s="119" t="e">
        <f t="shared" si="0"/>
        <v>#VALUE!</v>
      </c>
      <c r="B15" s="120">
        <f t="shared" si="0"/>
        <v>14</v>
      </c>
      <c r="C15" s="110" t="s">
        <v>157</v>
      </c>
      <c r="D15" s="110" t="s">
        <v>730</v>
      </c>
      <c r="E15" s="110" t="s">
        <v>23</v>
      </c>
      <c r="F15" s="124">
        <v>26232</v>
      </c>
      <c r="G15" s="110" t="s">
        <v>80</v>
      </c>
      <c r="H15" s="110" t="s">
        <v>731</v>
      </c>
      <c r="I15" s="110" t="s">
        <v>732</v>
      </c>
      <c r="J15" s="110" t="s">
        <v>683</v>
      </c>
      <c r="K15" s="110" t="s">
        <v>733</v>
      </c>
      <c r="L15" s="110" t="s">
        <v>734</v>
      </c>
      <c r="M15" s="110"/>
      <c r="N15" s="110" t="s">
        <v>650</v>
      </c>
      <c r="O15" s="110" t="s">
        <v>735</v>
      </c>
      <c r="P15" s="110" t="s">
        <v>736</v>
      </c>
      <c r="Q15" s="110">
        <v>11</v>
      </c>
      <c r="R15" s="110">
        <v>0.6</v>
      </c>
      <c r="S15" s="110">
        <v>11.6</v>
      </c>
      <c r="T15" s="110" t="s">
        <v>653</v>
      </c>
      <c r="U15" s="110" t="s">
        <v>527</v>
      </c>
      <c r="V15" s="110">
        <v>45</v>
      </c>
      <c r="W15" s="110">
        <v>46</v>
      </c>
      <c r="X15" s="110">
        <v>45</v>
      </c>
      <c r="Y15" s="125">
        <v>42897.461435185185</v>
      </c>
      <c r="Z15" s="110">
        <v>1416119</v>
      </c>
      <c r="AA15" s="110">
        <v>103529</v>
      </c>
      <c r="AB15" s="123">
        <v>2.3555555555555556</v>
      </c>
    </row>
    <row r="16" spans="1:28" x14ac:dyDescent="0.25">
      <c r="A16" s="119" t="e">
        <f t="shared" si="0"/>
        <v>#VALUE!</v>
      </c>
      <c r="B16" s="120">
        <f t="shared" si="0"/>
        <v>15</v>
      </c>
      <c r="C16" s="110" t="s">
        <v>138</v>
      </c>
      <c r="D16" s="110" t="s">
        <v>139</v>
      </c>
      <c r="E16" s="110" t="s">
        <v>23</v>
      </c>
      <c r="F16" s="121">
        <v>21503</v>
      </c>
      <c r="G16" s="110" t="s">
        <v>140</v>
      </c>
      <c r="L16" s="110" t="s">
        <v>737</v>
      </c>
      <c r="O16" s="122" t="s">
        <v>738</v>
      </c>
      <c r="U16" s="110" t="s">
        <v>551</v>
      </c>
      <c r="AB16" s="123">
        <v>2.4090277777777778</v>
      </c>
    </row>
    <row r="17" spans="1:28" x14ac:dyDescent="0.25">
      <c r="A17" s="119" t="e">
        <f t="shared" si="0"/>
        <v>#VALUE!</v>
      </c>
      <c r="B17" s="120">
        <f t="shared" si="0"/>
        <v>16</v>
      </c>
      <c r="C17" s="110" t="s">
        <v>157</v>
      </c>
      <c r="D17" s="110" t="s">
        <v>158</v>
      </c>
      <c r="E17" s="110" t="s">
        <v>23</v>
      </c>
      <c r="F17" s="124">
        <v>25428</v>
      </c>
      <c r="G17" s="110" t="s">
        <v>739</v>
      </c>
      <c r="H17" s="110" t="s">
        <v>740</v>
      </c>
      <c r="I17" s="110"/>
      <c r="J17" s="110" t="s">
        <v>433</v>
      </c>
      <c r="K17" s="110"/>
      <c r="L17" s="110" t="s">
        <v>741</v>
      </c>
      <c r="M17" s="110"/>
      <c r="N17" s="110" t="s">
        <v>650</v>
      </c>
      <c r="O17" s="110" t="s">
        <v>742</v>
      </c>
      <c r="P17" s="110" t="s">
        <v>743</v>
      </c>
      <c r="Q17" s="110">
        <v>11</v>
      </c>
      <c r="R17" s="110">
        <v>0.6</v>
      </c>
      <c r="S17" s="110">
        <v>11.6</v>
      </c>
      <c r="T17" s="110" t="s">
        <v>653</v>
      </c>
      <c r="U17" s="110" t="s">
        <v>527</v>
      </c>
      <c r="V17" s="110">
        <v>47</v>
      </c>
      <c r="W17" s="110">
        <v>48</v>
      </c>
      <c r="X17" s="110">
        <v>47</v>
      </c>
      <c r="Y17" s="125">
        <v>42896.604571759257</v>
      </c>
      <c r="Z17" s="110">
        <v>1415665</v>
      </c>
      <c r="AA17" s="110">
        <v>103529</v>
      </c>
      <c r="AB17" s="123">
        <v>2.4354166666666668</v>
      </c>
    </row>
    <row r="18" spans="1:28" x14ac:dyDescent="0.25">
      <c r="A18" s="119" t="e">
        <f t="shared" ref="A18:B33" si="1">A17+1</f>
        <v>#VALUE!</v>
      </c>
      <c r="B18" s="120">
        <f t="shared" si="1"/>
        <v>17</v>
      </c>
      <c r="C18" s="110" t="s">
        <v>162</v>
      </c>
      <c r="D18" s="110" t="s">
        <v>744</v>
      </c>
      <c r="E18" s="110" t="s">
        <v>23</v>
      </c>
      <c r="F18" s="121">
        <v>23596</v>
      </c>
      <c r="G18" s="110" t="s">
        <v>80</v>
      </c>
      <c r="L18" s="110" t="s">
        <v>745</v>
      </c>
      <c r="U18" s="110" t="s">
        <v>551</v>
      </c>
      <c r="AB18" s="123">
        <v>2.5791666666666666</v>
      </c>
    </row>
    <row r="19" spans="1:28" x14ac:dyDescent="0.25">
      <c r="A19" s="119" t="e">
        <f t="shared" si="1"/>
        <v>#VALUE!</v>
      </c>
      <c r="B19" s="120">
        <f t="shared" si="1"/>
        <v>18</v>
      </c>
      <c r="C19" s="110" t="s">
        <v>746</v>
      </c>
      <c r="D19" s="110" t="s">
        <v>747</v>
      </c>
      <c r="E19" s="110" t="s">
        <v>24</v>
      </c>
      <c r="F19" s="124">
        <v>21652</v>
      </c>
      <c r="G19" s="110" t="s">
        <v>51</v>
      </c>
      <c r="H19" s="110" t="s">
        <v>748</v>
      </c>
      <c r="I19" s="110" t="s">
        <v>749</v>
      </c>
      <c r="J19" s="110" t="s">
        <v>750</v>
      </c>
      <c r="K19" s="110" t="s">
        <v>751</v>
      </c>
      <c r="L19" s="110" t="s">
        <v>752</v>
      </c>
      <c r="M19" s="110"/>
      <c r="N19" s="110" t="s">
        <v>650</v>
      </c>
      <c r="O19" s="110" t="s">
        <v>753</v>
      </c>
      <c r="P19" s="110" t="s">
        <v>754</v>
      </c>
      <c r="Q19" s="110">
        <v>11</v>
      </c>
      <c r="R19" s="110">
        <v>0.6</v>
      </c>
      <c r="S19" s="110">
        <v>11.6</v>
      </c>
      <c r="T19" s="110" t="s">
        <v>653</v>
      </c>
      <c r="U19" s="110" t="s">
        <v>579</v>
      </c>
      <c r="V19" s="110">
        <v>57</v>
      </c>
      <c r="W19" s="110">
        <v>58</v>
      </c>
      <c r="X19" s="110">
        <v>58</v>
      </c>
      <c r="Y19" s="125">
        <v>42888.420185185183</v>
      </c>
      <c r="Z19" s="110">
        <v>1408395</v>
      </c>
      <c r="AA19" s="110">
        <v>103529</v>
      </c>
      <c r="AB19" s="123">
        <v>2.5861111111111112</v>
      </c>
    </row>
    <row r="20" spans="1:28" x14ac:dyDescent="0.25">
      <c r="A20" s="119" t="e">
        <f t="shared" si="1"/>
        <v>#VALUE!</v>
      </c>
      <c r="B20" s="120">
        <f t="shared" si="1"/>
        <v>19</v>
      </c>
      <c r="C20" s="110" t="s">
        <v>755</v>
      </c>
      <c r="D20" s="110" t="s">
        <v>756</v>
      </c>
      <c r="E20" s="110" t="s">
        <v>24</v>
      </c>
      <c r="F20" s="124">
        <v>27086</v>
      </c>
      <c r="G20" s="110" t="s">
        <v>55</v>
      </c>
      <c r="H20" s="110" t="s">
        <v>757</v>
      </c>
      <c r="I20" s="110" t="s">
        <v>758</v>
      </c>
      <c r="J20" s="110" t="s">
        <v>759</v>
      </c>
      <c r="K20" s="110"/>
      <c r="L20" s="110" t="s">
        <v>760</v>
      </c>
      <c r="M20" s="110"/>
      <c r="N20" s="110" t="s">
        <v>650</v>
      </c>
      <c r="O20" s="110" t="s">
        <v>761</v>
      </c>
      <c r="P20" s="110" t="s">
        <v>762</v>
      </c>
      <c r="Q20" s="110">
        <v>11</v>
      </c>
      <c r="R20" s="110">
        <v>0.6</v>
      </c>
      <c r="S20" s="110">
        <v>11.6</v>
      </c>
      <c r="T20" s="110" t="s">
        <v>653</v>
      </c>
      <c r="U20" s="110" t="s">
        <v>587</v>
      </c>
      <c r="V20" s="110">
        <v>42</v>
      </c>
      <c r="W20" s="110">
        <v>43</v>
      </c>
      <c r="X20" s="110">
        <v>43</v>
      </c>
      <c r="Y20" s="125">
        <v>42899.347858796296</v>
      </c>
      <c r="Z20" s="110">
        <v>1417884</v>
      </c>
      <c r="AA20" s="110">
        <v>103529</v>
      </c>
      <c r="AB20" s="123">
        <v>2.6048611111111111</v>
      </c>
    </row>
    <row r="21" spans="1:28" x14ac:dyDescent="0.25">
      <c r="A21" s="119" t="e">
        <f t="shared" si="1"/>
        <v>#VALUE!</v>
      </c>
      <c r="B21" s="120">
        <f t="shared" si="1"/>
        <v>20</v>
      </c>
      <c r="C21" s="110" t="s">
        <v>49</v>
      </c>
      <c r="D21" s="110" t="s">
        <v>763</v>
      </c>
      <c r="E21" s="110" t="s">
        <v>23</v>
      </c>
      <c r="F21" s="124">
        <v>24762</v>
      </c>
      <c r="G21" s="110" t="s">
        <v>55</v>
      </c>
      <c r="H21" s="110" t="s">
        <v>764</v>
      </c>
      <c r="I21" s="110"/>
      <c r="J21" s="110" t="s">
        <v>765</v>
      </c>
      <c r="K21" s="110" t="s">
        <v>766</v>
      </c>
      <c r="L21" s="110" t="s">
        <v>767</v>
      </c>
      <c r="M21" s="110"/>
      <c r="N21" s="110" t="s">
        <v>650</v>
      </c>
      <c r="O21" s="110" t="s">
        <v>768</v>
      </c>
      <c r="P21" s="110" t="s">
        <v>769</v>
      </c>
      <c r="Q21" s="110">
        <v>11</v>
      </c>
      <c r="R21" s="110">
        <v>0.6</v>
      </c>
      <c r="S21" s="110">
        <v>11.6</v>
      </c>
      <c r="T21" s="110" t="s">
        <v>653</v>
      </c>
      <c r="U21" s="110" t="s">
        <v>527</v>
      </c>
      <c r="V21" s="110">
        <v>49</v>
      </c>
      <c r="W21" s="110">
        <v>50</v>
      </c>
      <c r="X21" s="110">
        <v>49</v>
      </c>
      <c r="Y21" s="125">
        <v>42888.850613425922</v>
      </c>
      <c r="Z21" s="110">
        <v>1408836</v>
      </c>
      <c r="AA21" s="110">
        <v>103529</v>
      </c>
      <c r="AB21" s="123">
        <v>2.6111111111111112</v>
      </c>
    </row>
    <row r="22" spans="1:28" x14ac:dyDescent="0.25">
      <c r="A22" s="119" t="e">
        <f t="shared" si="1"/>
        <v>#VALUE!</v>
      </c>
      <c r="B22" s="120">
        <f t="shared" si="1"/>
        <v>21</v>
      </c>
      <c r="C22" s="110" t="s">
        <v>144</v>
      </c>
      <c r="D22" s="110" t="s">
        <v>770</v>
      </c>
      <c r="E22" s="110" t="s">
        <v>23</v>
      </c>
      <c r="F22" s="124">
        <v>29641</v>
      </c>
      <c r="G22" s="110" t="s">
        <v>691</v>
      </c>
      <c r="H22" s="110" t="s">
        <v>771</v>
      </c>
      <c r="I22" s="110" t="s">
        <v>772</v>
      </c>
      <c r="J22" s="110" t="s">
        <v>773</v>
      </c>
      <c r="K22" s="110"/>
      <c r="L22" s="110" t="s">
        <v>774</v>
      </c>
      <c r="M22" s="110"/>
      <c r="N22" s="110"/>
      <c r="O22" s="110" t="s">
        <v>775</v>
      </c>
      <c r="P22" s="110" t="s">
        <v>776</v>
      </c>
      <c r="Q22" s="110">
        <v>11</v>
      </c>
      <c r="R22" s="110">
        <v>0</v>
      </c>
      <c r="S22" s="110">
        <v>11</v>
      </c>
      <c r="T22" s="110" t="s">
        <v>721</v>
      </c>
      <c r="U22" s="110" t="s">
        <v>314</v>
      </c>
      <c r="V22" s="110">
        <v>35</v>
      </c>
      <c r="W22" s="110">
        <v>36</v>
      </c>
      <c r="X22" s="110">
        <v>36</v>
      </c>
      <c r="Y22" s="125">
        <v>42893.998530092591</v>
      </c>
      <c r="Z22" s="110">
        <v>1414139</v>
      </c>
      <c r="AA22" s="110">
        <v>103529</v>
      </c>
      <c r="AB22" s="123">
        <v>2.6215277777777777</v>
      </c>
    </row>
    <row r="23" spans="1:28" x14ac:dyDescent="0.25">
      <c r="A23" s="119" t="e">
        <f t="shared" si="1"/>
        <v>#VALUE!</v>
      </c>
      <c r="B23" s="120">
        <f t="shared" si="1"/>
        <v>22</v>
      </c>
      <c r="C23" s="110" t="s">
        <v>102</v>
      </c>
      <c r="D23" s="110" t="s">
        <v>777</v>
      </c>
      <c r="E23" s="110" t="s">
        <v>23</v>
      </c>
      <c r="F23" s="121">
        <v>27939</v>
      </c>
      <c r="G23" s="110" t="s">
        <v>80</v>
      </c>
      <c r="L23" s="110" t="s">
        <v>778</v>
      </c>
      <c r="U23" s="110" t="s">
        <v>527</v>
      </c>
      <c r="AB23" s="123">
        <v>2.625</v>
      </c>
    </row>
    <row r="24" spans="1:28" x14ac:dyDescent="0.25">
      <c r="A24" s="119" t="e">
        <f t="shared" si="1"/>
        <v>#VALUE!</v>
      </c>
      <c r="B24" s="120">
        <f t="shared" si="1"/>
        <v>23</v>
      </c>
      <c r="C24" s="110" t="s">
        <v>697</v>
      </c>
      <c r="D24" s="110" t="s">
        <v>779</v>
      </c>
      <c r="E24" s="110" t="s">
        <v>23</v>
      </c>
      <c r="F24" s="124">
        <v>25602</v>
      </c>
      <c r="G24" s="110"/>
      <c r="H24" s="110" t="s">
        <v>780</v>
      </c>
      <c r="I24" s="110" t="s">
        <v>781</v>
      </c>
      <c r="J24" s="110" t="s">
        <v>782</v>
      </c>
      <c r="K24" s="110" t="s">
        <v>733</v>
      </c>
      <c r="L24" s="110" t="s">
        <v>783</v>
      </c>
      <c r="M24" s="110"/>
      <c r="N24" s="110" t="s">
        <v>650</v>
      </c>
      <c r="O24" s="110" t="s">
        <v>784</v>
      </c>
      <c r="P24" s="110" t="s">
        <v>785</v>
      </c>
      <c r="Q24" s="110">
        <v>11</v>
      </c>
      <c r="R24" s="110">
        <v>0.6</v>
      </c>
      <c r="S24" s="110">
        <v>11.6</v>
      </c>
      <c r="T24" s="110" t="s">
        <v>653</v>
      </c>
      <c r="U24" s="110" t="s">
        <v>527</v>
      </c>
      <c r="V24" s="110">
        <v>46</v>
      </c>
      <c r="W24" s="110">
        <v>47</v>
      </c>
      <c r="X24" s="110">
        <v>47</v>
      </c>
      <c r="Y24" s="125">
        <v>42882.43891203704</v>
      </c>
      <c r="Z24" s="110">
        <v>1402472</v>
      </c>
      <c r="AA24" s="110">
        <v>103529</v>
      </c>
      <c r="AB24" s="123">
        <v>2.629861111111111</v>
      </c>
    </row>
    <row r="25" spans="1:28" x14ac:dyDescent="0.25">
      <c r="A25" s="119" t="e">
        <f t="shared" si="1"/>
        <v>#VALUE!</v>
      </c>
      <c r="B25" s="120">
        <f t="shared" si="1"/>
        <v>24</v>
      </c>
      <c r="C25" s="110" t="s">
        <v>786</v>
      </c>
      <c r="D25" s="110" t="s">
        <v>787</v>
      </c>
      <c r="E25" s="110" t="s">
        <v>23</v>
      </c>
      <c r="F25" s="124">
        <v>25122</v>
      </c>
      <c r="G25" s="110" t="s">
        <v>788</v>
      </c>
      <c r="H25" s="110" t="s">
        <v>789</v>
      </c>
      <c r="I25" s="110" t="s">
        <v>790</v>
      </c>
      <c r="J25" s="110" t="s">
        <v>791</v>
      </c>
      <c r="K25" s="110" t="s">
        <v>675</v>
      </c>
      <c r="L25" s="110" t="s">
        <v>792</v>
      </c>
      <c r="M25" s="110"/>
      <c r="N25" s="110" t="s">
        <v>650</v>
      </c>
      <c r="O25" s="110" t="s">
        <v>793</v>
      </c>
      <c r="P25" s="110" t="s">
        <v>794</v>
      </c>
      <c r="Q25" s="110">
        <v>11</v>
      </c>
      <c r="R25" s="110">
        <v>0.6</v>
      </c>
      <c r="S25" s="110">
        <v>11.6</v>
      </c>
      <c r="T25" s="110" t="s">
        <v>653</v>
      </c>
      <c r="U25" s="110" t="s">
        <v>527</v>
      </c>
      <c r="V25" s="110">
        <v>48</v>
      </c>
      <c r="W25" s="110">
        <v>49</v>
      </c>
      <c r="X25" s="110">
        <v>48</v>
      </c>
      <c r="Y25" s="125">
        <v>42899.756041666667</v>
      </c>
      <c r="Z25" s="110">
        <v>1418331</v>
      </c>
      <c r="AA25" s="110">
        <v>103529</v>
      </c>
      <c r="AB25" s="123">
        <v>2.6340277777777779</v>
      </c>
    </row>
    <row r="26" spans="1:28" x14ac:dyDescent="0.25">
      <c r="A26" s="119" t="e">
        <f t="shared" si="1"/>
        <v>#VALUE!</v>
      </c>
      <c r="B26" s="120">
        <f t="shared" si="1"/>
        <v>25</v>
      </c>
      <c r="C26" s="110" t="s">
        <v>157</v>
      </c>
      <c r="D26" s="110" t="s">
        <v>141</v>
      </c>
      <c r="E26" s="110" t="s">
        <v>23</v>
      </c>
      <c r="F26" s="124">
        <v>31341</v>
      </c>
      <c r="G26" s="110" t="s">
        <v>795</v>
      </c>
      <c r="H26" s="110" t="s">
        <v>796</v>
      </c>
      <c r="I26" s="110" t="s">
        <v>797</v>
      </c>
      <c r="J26" s="110" t="s">
        <v>798</v>
      </c>
      <c r="K26" s="110" t="s">
        <v>766</v>
      </c>
      <c r="L26" s="110" t="s">
        <v>799</v>
      </c>
      <c r="M26" s="110"/>
      <c r="N26" s="110" t="s">
        <v>650</v>
      </c>
      <c r="O26" s="110" t="s">
        <v>800</v>
      </c>
      <c r="P26" s="110" t="s">
        <v>801</v>
      </c>
      <c r="Q26" s="110">
        <v>11</v>
      </c>
      <c r="R26" s="110">
        <v>0.6</v>
      </c>
      <c r="S26" s="110">
        <v>11.6</v>
      </c>
      <c r="T26" s="110" t="s">
        <v>653</v>
      </c>
      <c r="U26" s="110" t="s">
        <v>314</v>
      </c>
      <c r="V26" s="110">
        <v>31</v>
      </c>
      <c r="W26" s="110">
        <v>32</v>
      </c>
      <c r="X26" s="110">
        <v>31</v>
      </c>
      <c r="Y26" s="125">
        <v>42759.860810185186</v>
      </c>
      <c r="Z26" s="110">
        <v>1288144</v>
      </c>
      <c r="AA26" s="110">
        <v>103529</v>
      </c>
      <c r="AB26" s="123">
        <v>2.6430555555555553</v>
      </c>
    </row>
    <row r="27" spans="1:28" x14ac:dyDescent="0.25">
      <c r="A27" s="119" t="e">
        <f t="shared" si="1"/>
        <v>#VALUE!</v>
      </c>
      <c r="B27" s="120">
        <f t="shared" si="1"/>
        <v>26</v>
      </c>
      <c r="C27" s="110" t="s">
        <v>802</v>
      </c>
      <c r="D27" s="110" t="s">
        <v>803</v>
      </c>
      <c r="E27" s="110" t="s">
        <v>23</v>
      </c>
      <c r="F27" s="124">
        <v>31492</v>
      </c>
      <c r="G27" s="110" t="s">
        <v>80</v>
      </c>
      <c r="H27" s="110" t="s">
        <v>804</v>
      </c>
      <c r="I27" s="110"/>
      <c r="J27" s="110" t="s">
        <v>675</v>
      </c>
      <c r="K27" s="110"/>
      <c r="L27" s="110" t="s">
        <v>805</v>
      </c>
      <c r="M27" s="110"/>
      <c r="N27" s="110" t="s">
        <v>650</v>
      </c>
      <c r="O27" s="110" t="s">
        <v>806</v>
      </c>
      <c r="P27" s="110" t="s">
        <v>807</v>
      </c>
      <c r="Q27" s="110">
        <v>11</v>
      </c>
      <c r="R27" s="110">
        <v>0.6</v>
      </c>
      <c r="S27" s="110">
        <v>11.6</v>
      </c>
      <c r="T27" s="110" t="s">
        <v>653</v>
      </c>
      <c r="U27" s="110" t="s">
        <v>314</v>
      </c>
      <c r="V27" s="110">
        <v>30</v>
      </c>
      <c r="W27" s="110">
        <v>31</v>
      </c>
      <c r="X27" s="110">
        <v>31</v>
      </c>
      <c r="Y27" s="125">
        <v>42899.900185185186</v>
      </c>
      <c r="Z27" s="110">
        <v>1418524</v>
      </c>
      <c r="AA27" s="110">
        <v>103529</v>
      </c>
      <c r="AB27" s="123">
        <v>2.6458333333333335</v>
      </c>
    </row>
    <row r="28" spans="1:28" x14ac:dyDescent="0.25">
      <c r="A28" s="119" t="e">
        <f t="shared" si="1"/>
        <v>#VALUE!</v>
      </c>
      <c r="B28" s="120">
        <f t="shared" si="1"/>
        <v>27</v>
      </c>
      <c r="C28" s="110" t="s">
        <v>808</v>
      </c>
      <c r="D28" s="110" t="s">
        <v>238</v>
      </c>
      <c r="E28" s="110" t="s">
        <v>23</v>
      </c>
      <c r="F28" s="124">
        <v>22668</v>
      </c>
      <c r="G28" s="110" t="s">
        <v>55</v>
      </c>
      <c r="H28" s="110" t="s">
        <v>809</v>
      </c>
      <c r="I28" s="110" t="s">
        <v>810</v>
      </c>
      <c r="J28" s="110" t="s">
        <v>765</v>
      </c>
      <c r="K28" s="110" t="s">
        <v>766</v>
      </c>
      <c r="L28" s="110" t="s">
        <v>811</v>
      </c>
      <c r="M28" s="110"/>
      <c r="N28" s="110" t="s">
        <v>650</v>
      </c>
      <c r="O28" s="110" t="s">
        <v>812</v>
      </c>
      <c r="P28" s="110" t="s">
        <v>813</v>
      </c>
      <c r="Q28" s="110">
        <v>11</v>
      </c>
      <c r="R28" s="110">
        <v>0.6</v>
      </c>
      <c r="S28" s="110">
        <v>11.6</v>
      </c>
      <c r="T28" s="110" t="s">
        <v>653</v>
      </c>
      <c r="U28" s="110" t="s">
        <v>551</v>
      </c>
      <c r="V28" s="110">
        <v>54</v>
      </c>
      <c r="W28" s="110">
        <v>55</v>
      </c>
      <c r="X28" s="110">
        <v>55</v>
      </c>
      <c r="Y28" s="125">
        <v>42870.566030092596</v>
      </c>
      <c r="Z28" s="110">
        <v>1392952</v>
      </c>
      <c r="AA28" s="110">
        <v>103529</v>
      </c>
      <c r="AB28" s="123">
        <v>2.6645833333333333</v>
      </c>
    </row>
    <row r="29" spans="1:28" x14ac:dyDescent="0.25">
      <c r="A29" s="119" t="e">
        <f t="shared" si="1"/>
        <v>#VALUE!</v>
      </c>
      <c r="B29" s="120">
        <f t="shared" si="1"/>
        <v>28</v>
      </c>
      <c r="C29" s="110" t="s">
        <v>53</v>
      </c>
      <c r="D29" s="110" t="s">
        <v>814</v>
      </c>
      <c r="E29" s="110" t="s">
        <v>23</v>
      </c>
      <c r="F29" s="121">
        <v>32690</v>
      </c>
      <c r="L29" s="110" t="s">
        <v>815</v>
      </c>
      <c r="U29" s="110" t="s">
        <v>314</v>
      </c>
      <c r="AB29" s="123">
        <v>2.6722222222222225</v>
      </c>
    </row>
    <row r="30" spans="1:28" x14ac:dyDescent="0.25">
      <c r="A30" s="119" t="e">
        <f t="shared" si="1"/>
        <v>#VALUE!</v>
      </c>
      <c r="B30" s="120">
        <f t="shared" si="1"/>
        <v>29</v>
      </c>
      <c r="C30" s="110" t="s">
        <v>816</v>
      </c>
      <c r="D30" s="110" t="s">
        <v>817</v>
      </c>
      <c r="E30" s="110" t="s">
        <v>24</v>
      </c>
      <c r="F30" s="124">
        <v>21767</v>
      </c>
      <c r="G30" s="110" t="s">
        <v>706</v>
      </c>
      <c r="H30" s="110" t="s">
        <v>818</v>
      </c>
      <c r="I30" s="110"/>
      <c r="J30" s="110" t="s">
        <v>708</v>
      </c>
      <c r="K30" s="110" t="s">
        <v>819</v>
      </c>
      <c r="L30" s="110" t="s">
        <v>820</v>
      </c>
      <c r="M30" s="110"/>
      <c r="N30" s="110" t="s">
        <v>650</v>
      </c>
      <c r="O30" s="110" t="s">
        <v>821</v>
      </c>
      <c r="P30" s="110" t="s">
        <v>822</v>
      </c>
      <c r="Q30" s="110">
        <v>11</v>
      </c>
      <c r="R30" s="110">
        <v>0.6</v>
      </c>
      <c r="S30" s="110">
        <v>11.6</v>
      </c>
      <c r="T30" s="110" t="s">
        <v>653</v>
      </c>
      <c r="U30" s="110" t="s">
        <v>579</v>
      </c>
      <c r="V30" s="110">
        <v>57</v>
      </c>
      <c r="W30" s="110">
        <v>58</v>
      </c>
      <c r="X30" s="110">
        <v>57</v>
      </c>
      <c r="Y30" s="125">
        <v>42781.629907407405</v>
      </c>
      <c r="Z30" s="110">
        <v>1308818</v>
      </c>
      <c r="AA30" s="110">
        <v>103529</v>
      </c>
      <c r="AB30" s="123">
        <v>2.682638888888889</v>
      </c>
    </row>
    <row r="31" spans="1:28" x14ac:dyDescent="0.25">
      <c r="A31" s="119" t="e">
        <f t="shared" si="1"/>
        <v>#VALUE!</v>
      </c>
      <c r="B31" s="120">
        <f t="shared" si="1"/>
        <v>30</v>
      </c>
      <c r="C31" s="110" t="s">
        <v>823</v>
      </c>
      <c r="D31" s="110" t="s">
        <v>824</v>
      </c>
      <c r="E31" s="110" t="s">
        <v>23</v>
      </c>
      <c r="F31" s="121">
        <v>18814</v>
      </c>
      <c r="G31" s="110" t="s">
        <v>825</v>
      </c>
      <c r="L31" s="110" t="s">
        <v>826</v>
      </c>
      <c r="U31" s="110" t="s">
        <v>600</v>
      </c>
      <c r="AB31" s="123">
        <v>2.7152777777777781</v>
      </c>
    </row>
    <row r="32" spans="1:28" x14ac:dyDescent="0.25">
      <c r="A32" s="119" t="e">
        <f t="shared" si="1"/>
        <v>#VALUE!</v>
      </c>
      <c r="B32" s="120">
        <f t="shared" si="1"/>
        <v>31</v>
      </c>
      <c r="C32" s="110" t="s">
        <v>827</v>
      </c>
      <c r="D32" s="110" t="s">
        <v>828</v>
      </c>
      <c r="E32" s="110" t="s">
        <v>24</v>
      </c>
      <c r="F32" s="121">
        <v>27594</v>
      </c>
      <c r="G32" s="110" t="s">
        <v>42</v>
      </c>
      <c r="L32" s="110" t="s">
        <v>829</v>
      </c>
      <c r="O32" s="122" t="s">
        <v>830</v>
      </c>
      <c r="U32" s="110" t="s">
        <v>587</v>
      </c>
      <c r="AB32" s="123">
        <v>2.723611111111111</v>
      </c>
    </row>
    <row r="33" spans="1:28" x14ac:dyDescent="0.25">
      <c r="A33" s="119" t="e">
        <f t="shared" si="1"/>
        <v>#VALUE!</v>
      </c>
      <c r="B33" s="120">
        <f t="shared" si="1"/>
        <v>32</v>
      </c>
      <c r="C33" s="110" t="s">
        <v>152</v>
      </c>
      <c r="D33" s="110" t="s">
        <v>831</v>
      </c>
      <c r="E33" s="110" t="s">
        <v>23</v>
      </c>
      <c r="F33" s="124">
        <v>16823</v>
      </c>
      <c r="G33" s="110" t="s">
        <v>788</v>
      </c>
      <c r="L33" s="110" t="s">
        <v>832</v>
      </c>
      <c r="U33" s="110" t="s">
        <v>600</v>
      </c>
      <c r="AB33" s="123">
        <v>2.7298611111111111</v>
      </c>
    </row>
    <row r="34" spans="1:28" x14ac:dyDescent="0.25">
      <c r="A34" s="119" t="e">
        <f t="shared" ref="A34:B49" si="2">A33+1</f>
        <v>#VALUE!</v>
      </c>
      <c r="B34" s="120">
        <f t="shared" si="2"/>
        <v>33</v>
      </c>
      <c r="C34" s="110" t="s">
        <v>833</v>
      </c>
      <c r="D34" s="110" t="s">
        <v>834</v>
      </c>
      <c r="E34" s="110" t="s">
        <v>23</v>
      </c>
      <c r="F34" s="121">
        <v>36968</v>
      </c>
      <c r="G34" s="110" t="s">
        <v>691</v>
      </c>
      <c r="L34" s="110" t="s">
        <v>835</v>
      </c>
      <c r="U34" s="110" t="s">
        <v>836</v>
      </c>
      <c r="AB34" s="123">
        <v>2.7520833333333332</v>
      </c>
    </row>
    <row r="35" spans="1:28" x14ac:dyDescent="0.25">
      <c r="A35" s="119" t="e">
        <f t="shared" si="2"/>
        <v>#VALUE!</v>
      </c>
      <c r="B35" s="120">
        <f t="shared" si="2"/>
        <v>34</v>
      </c>
      <c r="C35" s="110" t="s">
        <v>837</v>
      </c>
      <c r="D35" s="110" t="s">
        <v>838</v>
      </c>
      <c r="E35" s="110" t="s">
        <v>24</v>
      </c>
      <c r="F35" s="121">
        <v>26215</v>
      </c>
      <c r="G35" s="110" t="s">
        <v>839</v>
      </c>
      <c r="L35" s="110" t="s">
        <v>840</v>
      </c>
      <c r="O35" s="122" t="s">
        <v>841</v>
      </c>
      <c r="U35" s="110" t="s">
        <v>587</v>
      </c>
      <c r="AB35" s="123">
        <v>2.7791666666666668</v>
      </c>
    </row>
    <row r="36" spans="1:28" x14ac:dyDescent="0.25">
      <c r="A36" s="119" t="e">
        <f t="shared" si="2"/>
        <v>#VALUE!</v>
      </c>
      <c r="B36" s="120">
        <f t="shared" si="2"/>
        <v>35</v>
      </c>
      <c r="C36" s="110" t="s">
        <v>233</v>
      </c>
      <c r="D36" s="110" t="s">
        <v>148</v>
      </c>
      <c r="E36" s="110" t="s">
        <v>23</v>
      </c>
      <c r="F36" s="124">
        <v>17793</v>
      </c>
      <c r="G36" s="110" t="s">
        <v>788</v>
      </c>
      <c r="H36" s="110" t="s">
        <v>714</v>
      </c>
      <c r="I36" s="110" t="s">
        <v>842</v>
      </c>
      <c r="J36" s="110" t="s">
        <v>726</v>
      </c>
      <c r="K36" s="110" t="s">
        <v>666</v>
      </c>
      <c r="L36" s="110" t="s">
        <v>843</v>
      </c>
      <c r="M36" s="110"/>
      <c r="N36" s="110" t="s">
        <v>650</v>
      </c>
      <c r="O36" s="110" t="s">
        <v>844</v>
      </c>
      <c r="P36" s="110" t="s">
        <v>845</v>
      </c>
      <c r="Q36" s="110">
        <v>11</v>
      </c>
      <c r="R36" s="110">
        <v>0.6</v>
      </c>
      <c r="S36" s="110">
        <v>11.6</v>
      </c>
      <c r="T36" s="110" t="s">
        <v>653</v>
      </c>
      <c r="U36" s="110" t="s">
        <v>846</v>
      </c>
      <c r="V36" s="110">
        <v>68</v>
      </c>
      <c r="W36" s="110">
        <v>69</v>
      </c>
      <c r="X36" s="110">
        <v>68</v>
      </c>
      <c r="Y36" s="125">
        <v>42891.883946759262</v>
      </c>
      <c r="Z36" s="110">
        <v>1412148</v>
      </c>
      <c r="AA36" s="110">
        <v>103529</v>
      </c>
      <c r="AB36" s="123">
        <v>2.7826388888888887</v>
      </c>
    </row>
    <row r="37" spans="1:28" x14ac:dyDescent="0.25">
      <c r="A37" s="119" t="e">
        <f t="shared" si="2"/>
        <v>#VALUE!</v>
      </c>
      <c r="B37" s="120">
        <f t="shared" si="2"/>
        <v>36</v>
      </c>
      <c r="C37" s="110" t="s">
        <v>847</v>
      </c>
      <c r="D37" s="110" t="s">
        <v>848</v>
      </c>
      <c r="E37" s="110" t="s">
        <v>23</v>
      </c>
      <c r="F37" s="124">
        <v>36820</v>
      </c>
      <c r="G37" s="110"/>
      <c r="H37" s="110" t="s">
        <v>849</v>
      </c>
      <c r="I37" s="110" t="s">
        <v>850</v>
      </c>
      <c r="J37" s="110" t="s">
        <v>851</v>
      </c>
      <c r="K37" s="110" t="s">
        <v>852</v>
      </c>
      <c r="L37" s="110" t="s">
        <v>853</v>
      </c>
      <c r="M37" s="110"/>
      <c r="N37" s="110" t="s">
        <v>650</v>
      </c>
      <c r="O37" s="110" t="s">
        <v>854</v>
      </c>
      <c r="P37" s="110" t="s">
        <v>855</v>
      </c>
      <c r="Q37" s="110">
        <v>11</v>
      </c>
      <c r="R37" s="110">
        <v>0.6</v>
      </c>
      <c r="S37" s="110">
        <v>11.6</v>
      </c>
      <c r="T37" s="110" t="s">
        <v>653</v>
      </c>
      <c r="U37" s="110" t="s">
        <v>856</v>
      </c>
      <c r="V37" s="110">
        <v>16</v>
      </c>
      <c r="W37" s="110">
        <v>17</v>
      </c>
      <c r="X37" s="110">
        <v>16</v>
      </c>
      <c r="Y37" s="125">
        <v>42898.569247685184</v>
      </c>
      <c r="Z37" s="110">
        <v>1417146</v>
      </c>
      <c r="AA37" s="110">
        <v>103529</v>
      </c>
      <c r="AB37" s="123">
        <v>2.7881944444444446</v>
      </c>
    </row>
    <row r="38" spans="1:28" x14ac:dyDescent="0.25">
      <c r="A38" s="119" t="e">
        <f t="shared" si="2"/>
        <v>#VALUE!</v>
      </c>
      <c r="B38" s="120">
        <f t="shared" si="2"/>
        <v>37</v>
      </c>
      <c r="C38" s="110" t="s">
        <v>857</v>
      </c>
      <c r="D38" s="110" t="s">
        <v>858</v>
      </c>
      <c r="E38" s="110" t="s">
        <v>23</v>
      </c>
      <c r="F38" s="124">
        <v>21177</v>
      </c>
      <c r="G38" s="110" t="s">
        <v>859</v>
      </c>
      <c r="H38" s="110" t="s">
        <v>860</v>
      </c>
      <c r="I38" s="110" t="s">
        <v>861</v>
      </c>
      <c r="J38" s="110" t="s">
        <v>862</v>
      </c>
      <c r="K38" s="110"/>
      <c r="L38" s="110" t="s">
        <v>863</v>
      </c>
      <c r="M38" s="110"/>
      <c r="N38" s="110"/>
      <c r="O38" s="110" t="s">
        <v>864</v>
      </c>
      <c r="P38" s="110" t="s">
        <v>865</v>
      </c>
      <c r="Q38" s="110">
        <v>11</v>
      </c>
      <c r="R38" s="110">
        <v>0</v>
      </c>
      <c r="S38" s="110">
        <v>11</v>
      </c>
      <c r="T38" s="110" t="s">
        <v>721</v>
      </c>
      <c r="U38" s="110" t="s">
        <v>551</v>
      </c>
      <c r="V38" s="110">
        <v>59</v>
      </c>
      <c r="W38" s="110">
        <v>60</v>
      </c>
      <c r="X38" s="110">
        <v>59</v>
      </c>
      <c r="Y38" s="125">
        <v>42770.429016203707</v>
      </c>
      <c r="Z38" s="110">
        <v>1299791</v>
      </c>
      <c r="AA38" s="110">
        <v>103529</v>
      </c>
      <c r="AB38" s="123">
        <v>2.7916666666666665</v>
      </c>
    </row>
    <row r="39" spans="1:28" x14ac:dyDescent="0.25">
      <c r="A39" s="119" t="e">
        <f t="shared" si="2"/>
        <v>#VALUE!</v>
      </c>
      <c r="B39" s="120">
        <f t="shared" si="2"/>
        <v>38</v>
      </c>
      <c r="C39" s="110" t="s">
        <v>866</v>
      </c>
      <c r="D39" s="110" t="s">
        <v>848</v>
      </c>
      <c r="E39" s="110" t="s">
        <v>24</v>
      </c>
      <c r="F39" s="124">
        <v>25500</v>
      </c>
      <c r="G39" s="110"/>
      <c r="H39" s="110" t="s">
        <v>849</v>
      </c>
      <c r="I39" s="110" t="s">
        <v>850</v>
      </c>
      <c r="J39" s="110" t="s">
        <v>851</v>
      </c>
      <c r="K39" s="110" t="s">
        <v>852</v>
      </c>
      <c r="L39" s="110" t="s">
        <v>853</v>
      </c>
      <c r="M39" s="110"/>
      <c r="N39" s="110" t="s">
        <v>650</v>
      </c>
      <c r="O39" s="110" t="s">
        <v>854</v>
      </c>
      <c r="P39" s="110" t="s">
        <v>855</v>
      </c>
      <c r="Q39" s="110">
        <v>11</v>
      </c>
      <c r="R39" s="110">
        <v>0.6</v>
      </c>
      <c r="S39" s="110">
        <v>11.6</v>
      </c>
      <c r="T39" s="110" t="s">
        <v>653</v>
      </c>
      <c r="U39" s="110" t="s">
        <v>587</v>
      </c>
      <c r="V39" s="110">
        <v>47</v>
      </c>
      <c r="W39" s="110">
        <v>48</v>
      </c>
      <c r="X39" s="110">
        <v>47</v>
      </c>
      <c r="Y39" s="125">
        <v>42898.569247685184</v>
      </c>
      <c r="Z39" s="110">
        <v>1417150</v>
      </c>
      <c r="AA39" s="110">
        <v>103529</v>
      </c>
      <c r="AB39" s="123">
        <v>2.7965277777777775</v>
      </c>
    </row>
    <row r="40" spans="1:28" x14ac:dyDescent="0.25">
      <c r="A40" s="119" t="e">
        <f t="shared" si="2"/>
        <v>#VALUE!</v>
      </c>
      <c r="B40" s="120">
        <f t="shared" si="2"/>
        <v>39</v>
      </c>
      <c r="C40" s="110" t="s">
        <v>867</v>
      </c>
      <c r="D40" s="110" t="s">
        <v>744</v>
      </c>
      <c r="E40" s="110" t="s">
        <v>24</v>
      </c>
      <c r="F40" s="121">
        <v>23614</v>
      </c>
      <c r="G40" s="110" t="s">
        <v>80</v>
      </c>
      <c r="L40" s="110" t="s">
        <v>745</v>
      </c>
      <c r="U40" s="110" t="s">
        <v>579</v>
      </c>
      <c r="AB40" s="123">
        <v>2.8187500000000001</v>
      </c>
    </row>
    <row r="41" spans="1:28" x14ac:dyDescent="0.25">
      <c r="A41" s="119" t="e">
        <f t="shared" si="2"/>
        <v>#VALUE!</v>
      </c>
      <c r="B41" s="120">
        <f t="shared" si="2"/>
        <v>40</v>
      </c>
      <c r="C41" s="110" t="s">
        <v>152</v>
      </c>
      <c r="D41" s="110" t="s">
        <v>868</v>
      </c>
      <c r="E41" s="110" t="s">
        <v>23</v>
      </c>
      <c r="F41" s="124">
        <v>24343</v>
      </c>
      <c r="G41" s="110"/>
      <c r="H41" s="110" t="s">
        <v>869</v>
      </c>
      <c r="I41" s="110" t="s">
        <v>870</v>
      </c>
      <c r="J41" s="110" t="s">
        <v>675</v>
      </c>
      <c r="K41" s="110" t="s">
        <v>666</v>
      </c>
      <c r="L41" s="110" t="s">
        <v>871</v>
      </c>
      <c r="M41" s="110"/>
      <c r="N41" s="110" t="s">
        <v>650</v>
      </c>
      <c r="O41" s="110" t="s">
        <v>872</v>
      </c>
      <c r="P41" s="110" t="s">
        <v>873</v>
      </c>
      <c r="Q41" s="110">
        <v>11</v>
      </c>
      <c r="R41" s="110">
        <v>0.6</v>
      </c>
      <c r="S41" s="110">
        <v>11.6</v>
      </c>
      <c r="T41" s="110" t="s">
        <v>653</v>
      </c>
      <c r="U41" s="110" t="s">
        <v>551</v>
      </c>
      <c r="V41" s="110">
        <v>50</v>
      </c>
      <c r="W41" s="110">
        <v>51</v>
      </c>
      <c r="X41" s="110">
        <v>50</v>
      </c>
      <c r="Y41" s="125">
        <v>42856.849259259259</v>
      </c>
      <c r="Z41" s="110">
        <v>1376188</v>
      </c>
      <c r="AA41" s="110">
        <v>103529</v>
      </c>
      <c r="AB41" s="123">
        <v>2.8555555555555556</v>
      </c>
    </row>
    <row r="42" spans="1:28" x14ac:dyDescent="0.25">
      <c r="A42" s="119" t="e">
        <f t="shared" si="2"/>
        <v>#VALUE!</v>
      </c>
      <c r="B42" s="120">
        <f t="shared" si="2"/>
        <v>41</v>
      </c>
      <c r="C42" s="110" t="s">
        <v>874</v>
      </c>
      <c r="D42" s="110" t="s">
        <v>95</v>
      </c>
      <c r="E42" s="110" t="s">
        <v>24</v>
      </c>
      <c r="F42" s="121">
        <v>34255</v>
      </c>
      <c r="L42" s="110" t="s">
        <v>644</v>
      </c>
      <c r="U42" s="110" t="s">
        <v>341</v>
      </c>
      <c r="AB42" s="123">
        <v>2.869444444444444</v>
      </c>
    </row>
    <row r="43" spans="1:28" x14ac:dyDescent="0.25">
      <c r="A43" s="119" t="e">
        <f t="shared" si="2"/>
        <v>#VALUE!</v>
      </c>
      <c r="B43" s="120">
        <f t="shared" si="2"/>
        <v>42</v>
      </c>
      <c r="C43" s="110" t="s">
        <v>875</v>
      </c>
      <c r="D43" s="110" t="s">
        <v>876</v>
      </c>
      <c r="E43" s="110" t="s">
        <v>23</v>
      </c>
      <c r="F43" s="121">
        <v>23912</v>
      </c>
      <c r="L43" s="110" t="s">
        <v>877</v>
      </c>
      <c r="U43" s="110" t="s">
        <v>551</v>
      </c>
      <c r="AB43" s="123">
        <v>2.911111111111111</v>
      </c>
    </row>
    <row r="44" spans="1:28" x14ac:dyDescent="0.25">
      <c r="A44" s="119" t="e">
        <f t="shared" si="2"/>
        <v>#VALUE!</v>
      </c>
      <c r="B44" s="120">
        <f t="shared" si="2"/>
        <v>43</v>
      </c>
      <c r="C44" s="110" t="s">
        <v>878</v>
      </c>
      <c r="D44" s="110" t="s">
        <v>834</v>
      </c>
      <c r="E44" s="110" t="s">
        <v>23</v>
      </c>
      <c r="F44" s="124">
        <v>23181</v>
      </c>
      <c r="G44" s="110" t="s">
        <v>691</v>
      </c>
      <c r="H44" s="110" t="s">
        <v>879</v>
      </c>
      <c r="I44" s="110"/>
      <c r="J44" s="110" t="s">
        <v>880</v>
      </c>
      <c r="K44" s="110"/>
      <c r="L44" s="110" t="s">
        <v>835</v>
      </c>
      <c r="M44" s="110"/>
      <c r="N44" s="110" t="s">
        <v>650</v>
      </c>
      <c r="O44" s="110" t="s">
        <v>881</v>
      </c>
      <c r="P44" s="110" t="s">
        <v>882</v>
      </c>
      <c r="Q44" s="110">
        <v>11</v>
      </c>
      <c r="R44" s="110">
        <v>0.6</v>
      </c>
      <c r="S44" s="110">
        <v>11.6</v>
      </c>
      <c r="T44" s="110" t="s">
        <v>653</v>
      </c>
      <c r="U44" s="110" t="s">
        <v>551</v>
      </c>
      <c r="V44" s="110">
        <v>53</v>
      </c>
      <c r="W44" s="110">
        <v>54</v>
      </c>
      <c r="X44" s="110">
        <v>53</v>
      </c>
      <c r="Y44" s="125">
        <v>42870.614085648151</v>
      </c>
      <c r="Z44" s="110">
        <v>1393030</v>
      </c>
      <c r="AA44" s="110">
        <v>103529</v>
      </c>
      <c r="AB44" s="123">
        <v>2.9340277777777781</v>
      </c>
    </row>
    <row r="45" spans="1:28" x14ac:dyDescent="0.25">
      <c r="A45" s="119" t="e">
        <f t="shared" si="2"/>
        <v>#VALUE!</v>
      </c>
      <c r="B45" s="120">
        <f t="shared" si="2"/>
        <v>44</v>
      </c>
      <c r="C45" s="110" t="s">
        <v>883</v>
      </c>
      <c r="D45" s="110" t="s">
        <v>884</v>
      </c>
      <c r="E45" s="110" t="s">
        <v>24</v>
      </c>
      <c r="F45" s="124">
        <v>22035</v>
      </c>
      <c r="G45" s="110" t="s">
        <v>80</v>
      </c>
      <c r="L45" s="110" t="s">
        <v>885</v>
      </c>
      <c r="U45" s="110" t="s">
        <v>579</v>
      </c>
      <c r="AB45" s="123">
        <v>2.9347222222222222</v>
      </c>
    </row>
    <row r="46" spans="1:28" x14ac:dyDescent="0.25">
      <c r="A46" s="119" t="e">
        <f t="shared" si="2"/>
        <v>#VALUE!</v>
      </c>
      <c r="B46" s="120">
        <f t="shared" si="2"/>
        <v>45</v>
      </c>
      <c r="C46" s="110" t="s">
        <v>100</v>
      </c>
      <c r="D46" s="110" t="s">
        <v>886</v>
      </c>
      <c r="E46" s="110" t="s">
        <v>23</v>
      </c>
      <c r="F46" s="124">
        <v>25741</v>
      </c>
      <c r="G46" s="110" t="s">
        <v>859</v>
      </c>
      <c r="H46" s="110" t="s">
        <v>887</v>
      </c>
      <c r="I46" s="110"/>
      <c r="J46" s="110" t="s">
        <v>888</v>
      </c>
      <c r="K46" s="110" t="s">
        <v>889</v>
      </c>
      <c r="L46" s="110" t="s">
        <v>890</v>
      </c>
      <c r="M46" s="110"/>
      <c r="N46" s="110" t="s">
        <v>650</v>
      </c>
      <c r="O46" s="110" t="s">
        <v>891</v>
      </c>
      <c r="P46" s="110" t="s">
        <v>892</v>
      </c>
      <c r="Q46" s="110">
        <v>11</v>
      </c>
      <c r="R46" s="110">
        <v>0.6</v>
      </c>
      <c r="S46" s="110">
        <v>11.6</v>
      </c>
      <c r="T46" s="110" t="s">
        <v>653</v>
      </c>
      <c r="U46" s="110" t="s">
        <v>527</v>
      </c>
      <c r="V46" s="110">
        <v>46</v>
      </c>
      <c r="W46" s="110">
        <v>47</v>
      </c>
      <c r="X46" s="110">
        <v>46</v>
      </c>
      <c r="Y46" s="125">
        <v>42842.812476851854</v>
      </c>
      <c r="Z46" s="110">
        <v>1362681</v>
      </c>
      <c r="AA46" s="110">
        <v>103529</v>
      </c>
      <c r="AB46" s="123">
        <v>2.9618055555555554</v>
      </c>
    </row>
    <row r="47" spans="1:28" x14ac:dyDescent="0.25">
      <c r="A47" s="119" t="e">
        <f t="shared" si="2"/>
        <v>#VALUE!</v>
      </c>
      <c r="B47" s="120">
        <f t="shared" si="2"/>
        <v>46</v>
      </c>
      <c r="C47" s="110" t="s">
        <v>893</v>
      </c>
      <c r="D47" s="110" t="s">
        <v>238</v>
      </c>
      <c r="E47" s="110" t="s">
        <v>24</v>
      </c>
      <c r="F47" s="124">
        <v>23994</v>
      </c>
      <c r="G47" s="110" t="s">
        <v>55</v>
      </c>
      <c r="H47" s="110" t="s">
        <v>809</v>
      </c>
      <c r="I47" s="110" t="s">
        <v>810</v>
      </c>
      <c r="J47" s="110" t="s">
        <v>765</v>
      </c>
      <c r="K47" s="110" t="s">
        <v>766</v>
      </c>
      <c r="L47" s="110" t="s">
        <v>811</v>
      </c>
      <c r="M47" s="110"/>
      <c r="N47" s="110" t="s">
        <v>650</v>
      </c>
      <c r="O47" s="110" t="s">
        <v>894</v>
      </c>
      <c r="P47" s="110" t="s">
        <v>813</v>
      </c>
      <c r="Q47" s="110">
        <v>11</v>
      </c>
      <c r="R47" s="110">
        <v>0.6</v>
      </c>
      <c r="S47" s="110">
        <v>11.6</v>
      </c>
      <c r="T47" s="110" t="s">
        <v>653</v>
      </c>
      <c r="U47" s="110" t="s">
        <v>579</v>
      </c>
      <c r="V47" s="110">
        <v>51</v>
      </c>
      <c r="W47" s="110">
        <v>52</v>
      </c>
      <c r="X47" s="110">
        <v>51</v>
      </c>
      <c r="Y47" s="125">
        <v>42870.566030092596</v>
      </c>
      <c r="Z47" s="110">
        <v>1392956</v>
      </c>
      <c r="AA47" s="110">
        <v>103529</v>
      </c>
      <c r="AB47" s="123">
        <v>2.9861111111111112</v>
      </c>
    </row>
    <row r="48" spans="1:28" x14ac:dyDescent="0.25">
      <c r="A48" s="119" t="e">
        <f t="shared" si="2"/>
        <v>#VALUE!</v>
      </c>
      <c r="B48" s="120">
        <f t="shared" si="2"/>
        <v>47</v>
      </c>
      <c r="C48" s="110" t="s">
        <v>144</v>
      </c>
      <c r="D48" s="110" t="s">
        <v>895</v>
      </c>
      <c r="E48" s="110" t="s">
        <v>23</v>
      </c>
      <c r="F48" s="121">
        <v>27064</v>
      </c>
      <c r="G48" s="110" t="s">
        <v>859</v>
      </c>
      <c r="L48" s="110" t="s">
        <v>896</v>
      </c>
      <c r="O48" s="122" t="s">
        <v>897</v>
      </c>
      <c r="U48" s="110" t="s">
        <v>527</v>
      </c>
      <c r="AB48" s="123">
        <v>3.0041666666666664</v>
      </c>
    </row>
    <row r="49" spans="1:28" x14ac:dyDescent="0.25">
      <c r="A49" s="119" t="e">
        <f t="shared" si="2"/>
        <v>#VALUE!</v>
      </c>
      <c r="B49" s="120">
        <f t="shared" si="2"/>
        <v>48</v>
      </c>
      <c r="C49" s="110" t="s">
        <v>898</v>
      </c>
      <c r="D49" s="110" t="s">
        <v>899</v>
      </c>
      <c r="E49" s="110" t="s">
        <v>24</v>
      </c>
      <c r="F49" s="124">
        <v>35008</v>
      </c>
      <c r="G49" s="110" t="s">
        <v>473</v>
      </c>
      <c r="H49" s="110" t="s">
        <v>900</v>
      </c>
      <c r="I49" s="110"/>
      <c r="J49" s="110" t="s">
        <v>675</v>
      </c>
      <c r="K49" s="110"/>
      <c r="L49" s="110" t="s">
        <v>901</v>
      </c>
      <c r="M49" s="110"/>
      <c r="N49" s="110" t="s">
        <v>650</v>
      </c>
      <c r="O49" s="110" t="s">
        <v>902</v>
      </c>
      <c r="P49" s="110" t="s">
        <v>903</v>
      </c>
      <c r="Q49" s="110">
        <v>11</v>
      </c>
      <c r="R49" s="110">
        <v>0.6</v>
      </c>
      <c r="S49" s="110">
        <v>11.6</v>
      </c>
      <c r="T49" s="110" t="s">
        <v>653</v>
      </c>
      <c r="U49" s="110" t="s">
        <v>341</v>
      </c>
      <c r="V49" s="110">
        <v>21</v>
      </c>
      <c r="W49" s="110">
        <v>22</v>
      </c>
      <c r="X49" s="110">
        <v>21</v>
      </c>
      <c r="Y49" s="125">
        <v>42898.948981481481</v>
      </c>
      <c r="Z49" s="110">
        <v>1417779</v>
      </c>
      <c r="AA49" s="110">
        <v>103529</v>
      </c>
      <c r="AB49" s="123">
        <v>3.0319444444444446</v>
      </c>
    </row>
    <row r="50" spans="1:28" x14ac:dyDescent="0.25">
      <c r="A50" s="119" t="e">
        <f t="shared" ref="A50:B65" si="3">A49+1</f>
        <v>#VALUE!</v>
      </c>
      <c r="B50" s="120">
        <f t="shared" si="3"/>
        <v>49</v>
      </c>
      <c r="C50" s="110" t="s">
        <v>808</v>
      </c>
      <c r="D50" s="110" t="s">
        <v>138</v>
      </c>
      <c r="E50" s="110" t="s">
        <v>23</v>
      </c>
      <c r="F50" s="121">
        <v>15614</v>
      </c>
      <c r="G50" s="110" t="s">
        <v>80</v>
      </c>
      <c r="L50" s="110" t="s">
        <v>904</v>
      </c>
      <c r="U50" s="110" t="s">
        <v>600</v>
      </c>
      <c r="AB50" s="123">
        <v>3.0493055555555557</v>
      </c>
    </row>
    <row r="51" spans="1:28" x14ac:dyDescent="0.25">
      <c r="A51" s="119" t="e">
        <f t="shared" si="3"/>
        <v>#VALUE!</v>
      </c>
      <c r="B51" s="120">
        <f t="shared" si="3"/>
        <v>50</v>
      </c>
      <c r="C51" s="110" t="s">
        <v>905</v>
      </c>
      <c r="D51" s="110" t="s">
        <v>213</v>
      </c>
      <c r="E51" s="110" t="s">
        <v>24</v>
      </c>
      <c r="F51" s="124">
        <v>28772</v>
      </c>
      <c r="G51" s="110" t="s">
        <v>80</v>
      </c>
      <c r="H51" s="110" t="s">
        <v>906</v>
      </c>
      <c r="I51" s="110"/>
      <c r="J51" s="110" t="s">
        <v>907</v>
      </c>
      <c r="K51" s="110" t="s">
        <v>675</v>
      </c>
      <c r="L51" s="110" t="s">
        <v>908</v>
      </c>
      <c r="M51" s="110"/>
      <c r="N51" s="110" t="s">
        <v>650</v>
      </c>
      <c r="O51" s="110" t="s">
        <v>909</v>
      </c>
      <c r="P51" s="110" t="s">
        <v>910</v>
      </c>
      <c r="Q51" s="110">
        <v>11</v>
      </c>
      <c r="R51" s="110">
        <v>0.6</v>
      </c>
      <c r="S51" s="110">
        <v>11.6</v>
      </c>
      <c r="T51" s="110" t="s">
        <v>653</v>
      </c>
      <c r="U51" s="110" t="s">
        <v>341</v>
      </c>
      <c r="V51" s="110">
        <v>38</v>
      </c>
      <c r="W51" s="110">
        <v>39</v>
      </c>
      <c r="X51" s="110">
        <v>38</v>
      </c>
      <c r="Y51" s="125">
        <v>42901.955833333333</v>
      </c>
      <c r="Z51" s="110">
        <v>1420043</v>
      </c>
      <c r="AA51" s="110">
        <v>103529</v>
      </c>
      <c r="AB51" s="123">
        <v>3.1062499999999997</v>
      </c>
    </row>
    <row r="52" spans="1:28" x14ac:dyDescent="0.25">
      <c r="A52" s="119" t="e">
        <f t="shared" si="3"/>
        <v>#VALUE!</v>
      </c>
      <c r="B52" s="120">
        <f t="shared" si="3"/>
        <v>51</v>
      </c>
      <c r="C52" s="110" t="s">
        <v>911</v>
      </c>
      <c r="D52" s="110" t="s">
        <v>912</v>
      </c>
      <c r="E52" s="110" t="s">
        <v>24</v>
      </c>
      <c r="F52" s="124">
        <v>20441</v>
      </c>
      <c r="G52" s="110" t="s">
        <v>80</v>
      </c>
      <c r="L52" s="110" t="s">
        <v>913</v>
      </c>
      <c r="U52" s="110" t="s">
        <v>914</v>
      </c>
      <c r="AB52" s="123">
        <v>3.1138888888888889</v>
      </c>
    </row>
    <row r="53" spans="1:28" x14ac:dyDescent="0.25">
      <c r="A53" s="119" t="e">
        <f t="shared" si="3"/>
        <v>#VALUE!</v>
      </c>
      <c r="B53" s="120">
        <f t="shared" si="3"/>
        <v>52</v>
      </c>
      <c r="C53" s="110" t="s">
        <v>915</v>
      </c>
      <c r="D53" s="110" t="s">
        <v>916</v>
      </c>
      <c r="E53" s="110" t="s">
        <v>24</v>
      </c>
      <c r="F53" s="124">
        <v>32041</v>
      </c>
      <c r="G53" s="110" t="s">
        <v>80</v>
      </c>
      <c r="H53" s="110" t="s">
        <v>804</v>
      </c>
      <c r="I53" s="110"/>
      <c r="J53" s="110" t="s">
        <v>675</v>
      </c>
      <c r="K53" s="110"/>
      <c r="L53" s="110" t="s">
        <v>805</v>
      </c>
      <c r="M53" s="110"/>
      <c r="N53" s="110" t="s">
        <v>650</v>
      </c>
      <c r="O53" s="110" t="s">
        <v>806</v>
      </c>
      <c r="P53" s="110" t="s">
        <v>807</v>
      </c>
      <c r="Q53" s="110">
        <v>11</v>
      </c>
      <c r="R53" s="110">
        <v>0.6</v>
      </c>
      <c r="S53" s="110">
        <v>11.6</v>
      </c>
      <c r="T53" s="110" t="s">
        <v>653</v>
      </c>
      <c r="U53" s="110" t="s">
        <v>341</v>
      </c>
      <c r="V53" s="110">
        <v>29</v>
      </c>
      <c r="W53" s="110">
        <v>30</v>
      </c>
      <c r="X53" s="110">
        <v>29</v>
      </c>
      <c r="Y53" s="125">
        <v>42899.900185185186</v>
      </c>
      <c r="Z53" s="110">
        <v>1418525</v>
      </c>
      <c r="AA53" s="110">
        <v>103529</v>
      </c>
      <c r="AB53" s="123">
        <v>3.120138888888889</v>
      </c>
    </row>
    <row r="54" spans="1:28" x14ac:dyDescent="0.25">
      <c r="A54" s="119" t="e">
        <f t="shared" si="3"/>
        <v>#VALUE!</v>
      </c>
      <c r="B54" s="120">
        <f t="shared" si="3"/>
        <v>53</v>
      </c>
      <c r="C54" s="110" t="s">
        <v>917</v>
      </c>
      <c r="D54" s="110" t="s">
        <v>918</v>
      </c>
      <c r="E54" s="110" t="s">
        <v>23</v>
      </c>
      <c r="F54" s="121">
        <v>19338</v>
      </c>
      <c r="G54" s="110" t="s">
        <v>919</v>
      </c>
      <c r="L54" s="110" t="s">
        <v>920</v>
      </c>
      <c r="U54" s="110" t="s">
        <v>600</v>
      </c>
      <c r="AB54" s="123">
        <v>3.1368055555555556</v>
      </c>
    </row>
    <row r="55" spans="1:28" x14ac:dyDescent="0.25">
      <c r="A55" s="119" t="e">
        <f t="shared" si="3"/>
        <v>#VALUE!</v>
      </c>
      <c r="B55" s="120">
        <f t="shared" si="3"/>
        <v>54</v>
      </c>
      <c r="C55" s="110" t="s">
        <v>921</v>
      </c>
      <c r="D55" s="110" t="s">
        <v>92</v>
      </c>
      <c r="E55" s="110" t="s">
        <v>24</v>
      </c>
      <c r="F55" s="124">
        <v>26064</v>
      </c>
      <c r="G55" s="110" t="s">
        <v>922</v>
      </c>
      <c r="H55" s="110" t="s">
        <v>923</v>
      </c>
      <c r="I55" s="110" t="s">
        <v>924</v>
      </c>
      <c r="J55" s="110" t="s">
        <v>925</v>
      </c>
      <c r="K55" s="110" t="s">
        <v>684</v>
      </c>
      <c r="L55" s="110" t="s">
        <v>926</v>
      </c>
      <c r="M55" s="110"/>
      <c r="N55" s="110" t="s">
        <v>650</v>
      </c>
      <c r="O55" s="110" t="s">
        <v>927</v>
      </c>
      <c r="P55" s="110" t="s">
        <v>928</v>
      </c>
      <c r="Q55" s="110">
        <v>11</v>
      </c>
      <c r="R55" s="110">
        <v>0.6</v>
      </c>
      <c r="S55" s="110">
        <v>11.6</v>
      </c>
      <c r="T55" s="110" t="s">
        <v>653</v>
      </c>
      <c r="U55" s="110" t="s">
        <v>587</v>
      </c>
      <c r="V55" s="110">
        <v>45</v>
      </c>
      <c r="W55" s="110">
        <v>46</v>
      </c>
      <c r="X55" s="110">
        <v>46</v>
      </c>
      <c r="Y55" s="125">
        <v>42884.545208333337</v>
      </c>
      <c r="Z55" s="110">
        <v>1404033</v>
      </c>
      <c r="AA55" s="110">
        <v>103529</v>
      </c>
      <c r="AB55" s="123">
        <v>3.1770833333333335</v>
      </c>
    </row>
    <row r="56" spans="1:28" x14ac:dyDescent="0.25">
      <c r="A56" s="119" t="e">
        <f t="shared" si="3"/>
        <v>#VALUE!</v>
      </c>
      <c r="B56" s="120">
        <f t="shared" si="3"/>
        <v>55</v>
      </c>
      <c r="C56" s="110" t="s">
        <v>264</v>
      </c>
      <c r="D56" s="110" t="s">
        <v>929</v>
      </c>
      <c r="E56" s="110" t="s">
        <v>24</v>
      </c>
      <c r="F56" s="124">
        <v>30229</v>
      </c>
      <c r="G56" s="110" t="s">
        <v>930</v>
      </c>
      <c r="H56" s="110" t="s">
        <v>931</v>
      </c>
      <c r="I56" s="110" t="s">
        <v>932</v>
      </c>
      <c r="J56" s="110" t="s">
        <v>925</v>
      </c>
      <c r="K56" s="110" t="s">
        <v>684</v>
      </c>
      <c r="L56" s="110" t="s">
        <v>933</v>
      </c>
      <c r="M56" s="110"/>
      <c r="N56" s="110" t="s">
        <v>650</v>
      </c>
      <c r="O56" s="110" t="s">
        <v>934</v>
      </c>
      <c r="P56" s="110" t="s">
        <v>935</v>
      </c>
      <c r="Q56" s="110">
        <v>11</v>
      </c>
      <c r="R56" s="110">
        <v>0.6</v>
      </c>
      <c r="S56" s="110">
        <v>11.6</v>
      </c>
      <c r="T56" s="110" t="s">
        <v>653</v>
      </c>
      <c r="U56" s="110" t="s">
        <v>341</v>
      </c>
      <c r="V56" s="110">
        <v>34</v>
      </c>
      <c r="W56" s="110">
        <v>35</v>
      </c>
      <c r="X56" s="110">
        <v>34</v>
      </c>
      <c r="Y56" s="125">
        <v>42884.551226851851</v>
      </c>
      <c r="Z56" s="110">
        <v>1404053</v>
      </c>
      <c r="AA56" s="110">
        <v>103529</v>
      </c>
      <c r="AB56" s="123">
        <v>3.1770833333333335</v>
      </c>
    </row>
    <row r="57" spans="1:28" x14ac:dyDescent="0.25">
      <c r="A57" s="119" t="e">
        <f t="shared" si="3"/>
        <v>#VALUE!</v>
      </c>
      <c r="B57" s="120">
        <f t="shared" si="3"/>
        <v>56</v>
      </c>
      <c r="C57" s="110" t="s">
        <v>936</v>
      </c>
      <c r="D57" s="110" t="s">
        <v>937</v>
      </c>
      <c r="E57" s="110" t="s">
        <v>23</v>
      </c>
      <c r="F57" s="124">
        <v>20789</v>
      </c>
      <c r="G57" s="110" t="s">
        <v>55</v>
      </c>
      <c r="H57" s="110" t="s">
        <v>938</v>
      </c>
      <c r="I57" s="110" t="s">
        <v>939</v>
      </c>
      <c r="J57" s="110" t="s">
        <v>940</v>
      </c>
      <c r="K57" s="110" t="s">
        <v>941</v>
      </c>
      <c r="L57" s="110" t="s">
        <v>942</v>
      </c>
      <c r="M57" s="110"/>
      <c r="N57" s="110" t="s">
        <v>650</v>
      </c>
      <c r="O57" s="110" t="s">
        <v>943</v>
      </c>
      <c r="P57" s="110" t="s">
        <v>944</v>
      </c>
      <c r="Q57" s="110">
        <v>11</v>
      </c>
      <c r="R57" s="110">
        <v>0.6</v>
      </c>
      <c r="S57" s="110">
        <v>11.6</v>
      </c>
      <c r="T57" s="110" t="s">
        <v>653</v>
      </c>
      <c r="U57" s="110" t="s">
        <v>600</v>
      </c>
      <c r="V57" s="110">
        <v>60</v>
      </c>
      <c r="W57" s="110">
        <v>61</v>
      </c>
      <c r="X57" s="110">
        <v>60</v>
      </c>
      <c r="Y57" s="125">
        <v>42874.440138888887</v>
      </c>
      <c r="Z57" s="110">
        <v>1396543</v>
      </c>
      <c r="AA57" s="110">
        <v>103529</v>
      </c>
      <c r="AB57" s="123">
        <v>3.1881944444444446</v>
      </c>
    </row>
    <row r="58" spans="1:28" x14ac:dyDescent="0.25">
      <c r="A58" s="119" t="e">
        <f t="shared" si="3"/>
        <v>#VALUE!</v>
      </c>
      <c r="B58" s="120">
        <f t="shared" si="3"/>
        <v>57</v>
      </c>
      <c r="C58" s="110" t="s">
        <v>945</v>
      </c>
      <c r="D58" s="110" t="s">
        <v>946</v>
      </c>
      <c r="E58" s="110" t="s">
        <v>24</v>
      </c>
      <c r="F58" s="124">
        <v>24766</v>
      </c>
      <c r="G58" s="110" t="s">
        <v>55</v>
      </c>
      <c r="H58" s="110" t="s">
        <v>947</v>
      </c>
      <c r="I58" s="110"/>
      <c r="J58" s="110" t="s">
        <v>765</v>
      </c>
      <c r="K58" s="110" t="s">
        <v>766</v>
      </c>
      <c r="L58" s="110" t="s">
        <v>948</v>
      </c>
      <c r="M58" s="110"/>
      <c r="N58" s="110" t="s">
        <v>650</v>
      </c>
      <c r="O58" s="110" t="s">
        <v>949</v>
      </c>
      <c r="P58" s="110" t="s">
        <v>950</v>
      </c>
      <c r="Q58" s="110">
        <v>11</v>
      </c>
      <c r="R58" s="110">
        <v>0.6</v>
      </c>
      <c r="S58" s="110">
        <v>11.6</v>
      </c>
      <c r="T58" s="110" t="s">
        <v>653</v>
      </c>
      <c r="U58" s="110" t="s">
        <v>587</v>
      </c>
      <c r="V58" s="110">
        <v>49</v>
      </c>
      <c r="W58" s="110">
        <v>50</v>
      </c>
      <c r="X58" s="110">
        <v>49</v>
      </c>
      <c r="Y58" s="125">
        <v>42756.735625000001</v>
      </c>
      <c r="Z58" s="110">
        <v>1285144</v>
      </c>
      <c r="AA58" s="110">
        <v>103529</v>
      </c>
      <c r="AB58" s="123">
        <v>3.2493055555555554</v>
      </c>
    </row>
    <row r="59" spans="1:28" x14ac:dyDescent="0.25">
      <c r="A59" s="119" t="e">
        <f t="shared" si="3"/>
        <v>#VALUE!</v>
      </c>
      <c r="B59" s="120">
        <f t="shared" si="3"/>
        <v>58</v>
      </c>
      <c r="C59" s="110" t="s">
        <v>207</v>
      </c>
      <c r="D59" s="110" t="s">
        <v>951</v>
      </c>
      <c r="E59" s="110" t="s">
        <v>24</v>
      </c>
      <c r="F59" s="124">
        <v>22982</v>
      </c>
      <c r="G59" s="110"/>
      <c r="H59" s="110" t="s">
        <v>952</v>
      </c>
      <c r="I59" s="110" t="s">
        <v>953</v>
      </c>
      <c r="J59" s="110" t="s">
        <v>954</v>
      </c>
      <c r="K59" s="110" t="s">
        <v>955</v>
      </c>
      <c r="L59" s="110" t="s">
        <v>956</v>
      </c>
      <c r="M59" s="110"/>
      <c r="N59" s="110" t="s">
        <v>650</v>
      </c>
      <c r="O59" s="110" t="s">
        <v>957</v>
      </c>
      <c r="P59" s="110" t="s">
        <v>958</v>
      </c>
      <c r="Q59" s="110">
        <v>11</v>
      </c>
      <c r="R59" s="110">
        <v>0.6</v>
      </c>
      <c r="S59" s="110">
        <v>11.6</v>
      </c>
      <c r="T59" s="110" t="s">
        <v>653</v>
      </c>
      <c r="U59" s="110" t="s">
        <v>579</v>
      </c>
      <c r="V59" s="110">
        <v>54</v>
      </c>
      <c r="W59" s="110">
        <v>55</v>
      </c>
      <c r="X59" s="110">
        <v>54</v>
      </c>
      <c r="Y59" s="125">
        <v>42898.255520833336</v>
      </c>
      <c r="Z59" s="110">
        <v>1416877</v>
      </c>
      <c r="AA59" s="110">
        <v>103529</v>
      </c>
      <c r="AB59" s="123">
        <v>3.2736111111111108</v>
      </c>
    </row>
    <row r="60" spans="1:28" x14ac:dyDescent="0.25">
      <c r="A60" s="119" t="e">
        <f t="shared" si="3"/>
        <v>#VALUE!</v>
      </c>
      <c r="B60" s="120">
        <f t="shared" si="3"/>
        <v>59</v>
      </c>
      <c r="C60" s="110" t="s">
        <v>959</v>
      </c>
      <c r="D60" s="110" t="s">
        <v>960</v>
      </c>
      <c r="E60" s="110" t="s">
        <v>24</v>
      </c>
      <c r="F60" s="121">
        <v>27001</v>
      </c>
      <c r="L60" s="110" t="s">
        <v>961</v>
      </c>
      <c r="O60" s="122" t="s">
        <v>962</v>
      </c>
      <c r="U60" s="110" t="s">
        <v>587</v>
      </c>
      <c r="AB60" s="123">
        <v>3.3444444444444446</v>
      </c>
    </row>
    <row r="61" spans="1:28" x14ac:dyDescent="0.25">
      <c r="A61" s="119" t="e">
        <f t="shared" si="3"/>
        <v>#VALUE!</v>
      </c>
      <c r="B61" s="120">
        <f t="shared" si="3"/>
        <v>60</v>
      </c>
      <c r="C61" s="110" t="s">
        <v>963</v>
      </c>
      <c r="D61" s="110" t="s">
        <v>964</v>
      </c>
      <c r="E61" s="110" t="s">
        <v>23</v>
      </c>
      <c r="F61" s="124">
        <v>20565</v>
      </c>
      <c r="G61" s="110"/>
      <c r="H61" s="110" t="s">
        <v>965</v>
      </c>
      <c r="I61" s="110"/>
      <c r="J61" s="110" t="s">
        <v>675</v>
      </c>
      <c r="K61" s="110" t="s">
        <v>666</v>
      </c>
      <c r="L61" s="110" t="s">
        <v>966</v>
      </c>
      <c r="M61" s="110"/>
      <c r="N61" s="110"/>
      <c r="O61" s="110" t="s">
        <v>967</v>
      </c>
      <c r="P61" s="110" t="s">
        <v>968</v>
      </c>
      <c r="Q61" s="110">
        <v>11</v>
      </c>
      <c r="R61" s="110">
        <v>0</v>
      </c>
      <c r="S61" s="110">
        <v>11</v>
      </c>
      <c r="T61" s="110" t="s">
        <v>721</v>
      </c>
      <c r="U61" s="110" t="s">
        <v>600</v>
      </c>
      <c r="V61" s="110">
        <v>60</v>
      </c>
      <c r="W61" s="110">
        <v>61</v>
      </c>
      <c r="X61" s="110">
        <v>61</v>
      </c>
      <c r="Y61" s="125">
        <v>42901.962824074071</v>
      </c>
      <c r="Z61" s="110">
        <v>1420057</v>
      </c>
      <c r="AA61" s="110">
        <v>103529</v>
      </c>
      <c r="AB61" s="123">
        <v>3.3652777777777776</v>
      </c>
    </row>
    <row r="62" spans="1:28" x14ac:dyDescent="0.25">
      <c r="A62" s="119" t="e">
        <f t="shared" si="3"/>
        <v>#VALUE!</v>
      </c>
      <c r="B62" s="120">
        <f t="shared" si="3"/>
        <v>61</v>
      </c>
      <c r="C62" s="110" t="s">
        <v>969</v>
      </c>
      <c r="D62" s="110" t="s">
        <v>970</v>
      </c>
      <c r="E62" s="110" t="s">
        <v>24</v>
      </c>
      <c r="F62" s="124">
        <v>36799</v>
      </c>
      <c r="G62" s="110"/>
      <c r="H62" s="110" t="s">
        <v>971</v>
      </c>
      <c r="I62" s="110"/>
      <c r="J62" s="110" t="s">
        <v>675</v>
      </c>
      <c r="K62" s="110" t="s">
        <v>666</v>
      </c>
      <c r="L62" s="110" t="s">
        <v>966</v>
      </c>
      <c r="M62" s="110"/>
      <c r="N62" s="110"/>
      <c r="O62" s="110" t="s">
        <v>972</v>
      </c>
      <c r="P62" s="110" t="s">
        <v>968</v>
      </c>
      <c r="Q62" s="110">
        <v>11</v>
      </c>
      <c r="R62" s="110">
        <v>0</v>
      </c>
      <c r="S62" s="110">
        <v>11</v>
      </c>
      <c r="T62" s="110" t="s">
        <v>721</v>
      </c>
      <c r="U62" s="110" t="s">
        <v>973</v>
      </c>
      <c r="V62" s="110">
        <v>16</v>
      </c>
      <c r="W62" s="110">
        <v>17</v>
      </c>
      <c r="X62" s="110">
        <v>16</v>
      </c>
      <c r="Y62" s="125">
        <v>42901.96471064815</v>
      </c>
      <c r="Z62" s="110">
        <v>1420059</v>
      </c>
      <c r="AA62" s="110">
        <v>103529</v>
      </c>
      <c r="AB62" s="123">
        <v>3.3652777777777776</v>
      </c>
    </row>
    <row r="63" spans="1:28" x14ac:dyDescent="0.25">
      <c r="A63" s="119" t="e">
        <f t="shared" si="3"/>
        <v>#VALUE!</v>
      </c>
      <c r="B63" s="120">
        <f t="shared" si="3"/>
        <v>62</v>
      </c>
      <c r="C63" s="110" t="s">
        <v>222</v>
      </c>
      <c r="D63" s="110" t="s">
        <v>974</v>
      </c>
      <c r="E63" s="110" t="s">
        <v>23</v>
      </c>
      <c r="F63" s="124">
        <v>24485</v>
      </c>
      <c r="G63" s="110" t="s">
        <v>975</v>
      </c>
      <c r="H63" s="110" t="s">
        <v>976</v>
      </c>
      <c r="I63" s="110" t="s">
        <v>977</v>
      </c>
      <c r="J63" s="110" t="s">
        <v>675</v>
      </c>
      <c r="K63" s="110" t="s">
        <v>666</v>
      </c>
      <c r="L63" s="110" t="s">
        <v>978</v>
      </c>
      <c r="M63" s="110"/>
      <c r="N63" s="110"/>
      <c r="O63" s="110"/>
      <c r="P63" s="110" t="s">
        <v>776</v>
      </c>
      <c r="Q63" s="110">
        <v>11</v>
      </c>
      <c r="R63" s="110">
        <v>0</v>
      </c>
      <c r="S63" s="110">
        <v>11</v>
      </c>
      <c r="T63" s="110" t="s">
        <v>721</v>
      </c>
      <c r="U63" s="110" t="s">
        <v>551</v>
      </c>
      <c r="V63" s="110">
        <v>49</v>
      </c>
      <c r="W63" s="110">
        <v>50</v>
      </c>
      <c r="X63" s="110">
        <v>50</v>
      </c>
      <c r="Y63" s="125">
        <v>42893.996689814812</v>
      </c>
      <c r="Z63" s="110">
        <v>1414137</v>
      </c>
      <c r="AA63" s="110">
        <v>103529</v>
      </c>
      <c r="AB63" s="123">
        <v>3.4458333333333333</v>
      </c>
    </row>
    <row r="64" spans="1:28" x14ac:dyDescent="0.25">
      <c r="A64" s="119" t="e">
        <f t="shared" si="3"/>
        <v>#VALUE!</v>
      </c>
      <c r="B64" s="120">
        <f t="shared" si="3"/>
        <v>63</v>
      </c>
      <c r="C64" s="110" t="s">
        <v>979</v>
      </c>
      <c r="D64" s="110" t="s">
        <v>79</v>
      </c>
      <c r="E64" s="110" t="s">
        <v>23</v>
      </c>
      <c r="F64" s="121">
        <v>24602</v>
      </c>
      <c r="G64" s="110" t="s">
        <v>473</v>
      </c>
      <c r="L64" s="110" t="s">
        <v>980</v>
      </c>
      <c r="O64" s="122" t="s">
        <v>981</v>
      </c>
      <c r="U64" s="110" t="s">
        <v>551</v>
      </c>
      <c r="AB64" s="123">
        <v>3.4798611111111111</v>
      </c>
    </row>
    <row r="65" spans="1:28" x14ac:dyDescent="0.25">
      <c r="A65" s="119" t="e">
        <f t="shared" si="3"/>
        <v>#VALUE!</v>
      </c>
      <c r="B65" s="120">
        <f t="shared" si="3"/>
        <v>64</v>
      </c>
      <c r="C65" s="110" t="s">
        <v>982</v>
      </c>
      <c r="D65" s="110" t="s">
        <v>983</v>
      </c>
      <c r="E65" s="110" t="s">
        <v>24</v>
      </c>
      <c r="F65" s="124">
        <v>23764</v>
      </c>
      <c r="G65" s="110" t="s">
        <v>55</v>
      </c>
      <c r="H65" s="110" t="s">
        <v>984</v>
      </c>
      <c r="I65" s="110" t="s">
        <v>985</v>
      </c>
      <c r="J65" s="110" t="s">
        <v>986</v>
      </c>
      <c r="K65" s="110" t="s">
        <v>766</v>
      </c>
      <c r="L65" s="110" t="s">
        <v>987</v>
      </c>
      <c r="M65" s="110"/>
      <c r="N65" s="110" t="s">
        <v>650</v>
      </c>
      <c r="O65" s="110" t="s">
        <v>988</v>
      </c>
      <c r="P65" s="110" t="s">
        <v>989</v>
      </c>
      <c r="Q65" s="110">
        <v>11</v>
      </c>
      <c r="R65" s="110">
        <v>0.6</v>
      </c>
      <c r="S65" s="110">
        <v>11.6</v>
      </c>
      <c r="T65" s="110" t="s">
        <v>653</v>
      </c>
      <c r="U65" s="110" t="s">
        <v>579</v>
      </c>
      <c r="V65" s="110">
        <v>51</v>
      </c>
      <c r="W65" s="110">
        <v>52</v>
      </c>
      <c r="X65" s="110">
        <v>52</v>
      </c>
      <c r="Y65" s="125">
        <v>42874.377349537041</v>
      </c>
      <c r="Z65" s="110">
        <v>1396475</v>
      </c>
      <c r="AA65" s="110">
        <v>103529</v>
      </c>
      <c r="AB65" s="123">
        <v>3.5027777777777778</v>
      </c>
    </row>
    <row r="66" spans="1:28" x14ac:dyDescent="0.25">
      <c r="A66" s="119" t="e">
        <f t="shared" ref="A66:B73" si="4">A65+1</f>
        <v>#VALUE!</v>
      </c>
      <c r="B66" s="120">
        <f t="shared" si="4"/>
        <v>65</v>
      </c>
      <c r="C66" s="110" t="s">
        <v>990</v>
      </c>
      <c r="D66" s="110" t="s">
        <v>991</v>
      </c>
      <c r="E66" s="110" t="s">
        <v>24</v>
      </c>
      <c r="F66" s="124">
        <v>27051</v>
      </c>
      <c r="G66" s="110"/>
      <c r="H66" s="110" t="s">
        <v>992</v>
      </c>
      <c r="I66" s="110" t="s">
        <v>993</v>
      </c>
      <c r="J66" s="110" t="s">
        <v>994</v>
      </c>
      <c r="K66" s="110" t="s">
        <v>994</v>
      </c>
      <c r="L66" s="110" t="s">
        <v>995</v>
      </c>
      <c r="M66" s="110"/>
      <c r="N66" s="110" t="s">
        <v>650</v>
      </c>
      <c r="O66" s="110" t="s">
        <v>996</v>
      </c>
      <c r="P66" s="110" t="s">
        <v>997</v>
      </c>
      <c r="Q66" s="110">
        <v>11</v>
      </c>
      <c r="R66" s="110">
        <v>0.6</v>
      </c>
      <c r="S66" s="110">
        <v>11.6</v>
      </c>
      <c r="T66" s="110" t="s">
        <v>653</v>
      </c>
      <c r="U66" s="110" t="s">
        <v>587</v>
      </c>
      <c r="V66" s="110">
        <v>42</v>
      </c>
      <c r="W66" s="110">
        <v>43</v>
      </c>
      <c r="X66" s="110">
        <v>43</v>
      </c>
      <c r="Y66" s="125">
        <v>42769.360567129632</v>
      </c>
      <c r="Z66" s="110">
        <v>1299068</v>
      </c>
      <c r="AA66" s="110">
        <v>103529</v>
      </c>
      <c r="AB66" s="123">
        <v>3.5180555555555557</v>
      </c>
    </row>
    <row r="67" spans="1:28" x14ac:dyDescent="0.25">
      <c r="A67" s="119" t="e">
        <f t="shared" si="4"/>
        <v>#VALUE!</v>
      </c>
      <c r="B67" s="120">
        <f t="shared" si="4"/>
        <v>66</v>
      </c>
      <c r="C67" s="110" t="s">
        <v>84</v>
      </c>
      <c r="D67" s="110" t="s">
        <v>998</v>
      </c>
      <c r="E67" s="110" t="s">
        <v>24</v>
      </c>
      <c r="F67" s="124">
        <v>32137</v>
      </c>
      <c r="G67" s="110"/>
      <c r="H67" s="110" t="s">
        <v>665</v>
      </c>
      <c r="I67" s="110"/>
      <c r="J67" s="110" t="s">
        <v>666</v>
      </c>
      <c r="K67" s="110"/>
      <c r="L67" s="110" t="s">
        <v>667</v>
      </c>
      <c r="M67" s="110"/>
      <c r="N67" s="110" t="s">
        <v>650</v>
      </c>
      <c r="O67" s="110" t="s">
        <v>999</v>
      </c>
      <c r="P67" s="110" t="s">
        <v>1000</v>
      </c>
      <c r="Q67" s="110">
        <v>11</v>
      </c>
      <c r="R67" s="110">
        <v>0.6</v>
      </c>
      <c r="S67" s="110">
        <v>11.6</v>
      </c>
      <c r="T67" s="110" t="s">
        <v>653</v>
      </c>
      <c r="U67" s="110" t="s">
        <v>341</v>
      </c>
      <c r="V67" s="110">
        <v>29</v>
      </c>
      <c r="W67" s="110">
        <v>30</v>
      </c>
      <c r="X67" s="110">
        <v>29</v>
      </c>
      <c r="Y67" s="125">
        <v>42897.964016203703</v>
      </c>
      <c r="Z67" s="110">
        <v>1416842</v>
      </c>
      <c r="AA67" s="110">
        <v>103529</v>
      </c>
      <c r="AB67" s="123">
        <v>3.5479166666666671</v>
      </c>
    </row>
    <row r="68" spans="1:28" x14ac:dyDescent="0.25">
      <c r="A68" s="119" t="e">
        <f t="shared" si="4"/>
        <v>#VALUE!</v>
      </c>
      <c r="B68" s="120">
        <f t="shared" si="4"/>
        <v>67</v>
      </c>
      <c r="C68" s="110" t="s">
        <v>1001</v>
      </c>
      <c r="D68" s="110" t="s">
        <v>1002</v>
      </c>
      <c r="E68" s="110" t="s">
        <v>24</v>
      </c>
      <c r="F68" s="124">
        <v>28759</v>
      </c>
      <c r="G68" s="110" t="s">
        <v>80</v>
      </c>
      <c r="H68" s="110" t="s">
        <v>1003</v>
      </c>
      <c r="I68" s="110"/>
      <c r="J68" s="110" t="s">
        <v>675</v>
      </c>
      <c r="K68" s="110"/>
      <c r="L68" s="110" t="s">
        <v>672</v>
      </c>
      <c r="M68" s="110"/>
      <c r="N68" s="110" t="s">
        <v>650</v>
      </c>
      <c r="O68" s="110" t="s">
        <v>1004</v>
      </c>
      <c r="P68" s="110" t="s">
        <v>1005</v>
      </c>
      <c r="Q68" s="110">
        <v>11</v>
      </c>
      <c r="R68" s="110">
        <v>0.6</v>
      </c>
      <c r="S68" s="110">
        <v>11.6</v>
      </c>
      <c r="T68" s="110" t="s">
        <v>653</v>
      </c>
      <c r="U68" s="110" t="s">
        <v>341</v>
      </c>
      <c r="V68" s="110">
        <v>38</v>
      </c>
      <c r="W68" s="110">
        <v>39</v>
      </c>
      <c r="X68" s="110">
        <v>38</v>
      </c>
      <c r="Y68" s="125">
        <v>42897.917245370372</v>
      </c>
      <c r="Z68" s="110">
        <v>1416764</v>
      </c>
      <c r="AA68" s="110">
        <v>103529</v>
      </c>
      <c r="AB68" s="123">
        <v>3.6381944444444443</v>
      </c>
    </row>
    <row r="69" spans="1:28" x14ac:dyDescent="0.25">
      <c r="A69" s="119" t="e">
        <f t="shared" si="4"/>
        <v>#VALUE!</v>
      </c>
      <c r="B69" s="120">
        <f t="shared" si="4"/>
        <v>68</v>
      </c>
      <c r="C69" s="110" t="s">
        <v>963</v>
      </c>
      <c r="D69" s="110" t="s">
        <v>1006</v>
      </c>
      <c r="E69" s="110" t="s">
        <v>23</v>
      </c>
      <c r="F69" s="124">
        <v>26230</v>
      </c>
      <c r="G69" s="110"/>
      <c r="H69" s="110" t="s">
        <v>1007</v>
      </c>
      <c r="I69" s="110" t="s">
        <v>1008</v>
      </c>
      <c r="J69" s="110" t="s">
        <v>994</v>
      </c>
      <c r="K69" s="110" t="s">
        <v>1009</v>
      </c>
      <c r="L69" s="110" t="s">
        <v>1010</v>
      </c>
      <c r="M69" s="110"/>
      <c r="N69" s="110" t="s">
        <v>650</v>
      </c>
      <c r="O69" s="110" t="s">
        <v>1011</v>
      </c>
      <c r="P69" s="110" t="s">
        <v>1012</v>
      </c>
      <c r="Q69" s="110">
        <v>11</v>
      </c>
      <c r="R69" s="110">
        <v>0.6</v>
      </c>
      <c r="S69" s="110">
        <v>11.6</v>
      </c>
      <c r="T69" s="110" t="s">
        <v>653</v>
      </c>
      <c r="U69" s="110" t="s">
        <v>527</v>
      </c>
      <c r="V69" s="110">
        <v>45</v>
      </c>
      <c r="W69" s="110">
        <v>46</v>
      </c>
      <c r="X69" s="110">
        <v>45</v>
      </c>
      <c r="Y69" s="125">
        <v>42900.355833333335</v>
      </c>
      <c r="Z69" s="110">
        <v>1418922</v>
      </c>
      <c r="AA69" s="110">
        <v>103529</v>
      </c>
      <c r="AB69" s="123">
        <v>3.995138888888889</v>
      </c>
    </row>
    <row r="70" spans="1:28" x14ac:dyDescent="0.25">
      <c r="A70" s="119" t="e">
        <f t="shared" si="4"/>
        <v>#VALUE!</v>
      </c>
      <c r="B70" s="120">
        <f t="shared" si="4"/>
        <v>69</v>
      </c>
      <c r="C70" s="110" t="s">
        <v>1013</v>
      </c>
      <c r="D70" s="110" t="s">
        <v>1014</v>
      </c>
      <c r="E70" s="110" t="s">
        <v>24</v>
      </c>
      <c r="F70" s="124">
        <v>28468</v>
      </c>
      <c r="G70" s="110" t="s">
        <v>55</v>
      </c>
      <c r="H70" s="110" t="s">
        <v>1015</v>
      </c>
      <c r="I70" s="110" t="s">
        <v>1016</v>
      </c>
      <c r="J70" s="110" t="s">
        <v>765</v>
      </c>
      <c r="K70" s="110" t="s">
        <v>717</v>
      </c>
      <c r="L70" s="110" t="s">
        <v>1017</v>
      </c>
      <c r="M70" s="110"/>
      <c r="N70" s="110" t="s">
        <v>650</v>
      </c>
      <c r="O70" s="110" t="s">
        <v>1018</v>
      </c>
      <c r="P70" s="110" t="s">
        <v>1019</v>
      </c>
      <c r="Q70" s="110">
        <v>11</v>
      </c>
      <c r="R70" s="110">
        <v>0.6</v>
      </c>
      <c r="S70" s="110">
        <v>11.6</v>
      </c>
      <c r="T70" s="110" t="s">
        <v>653</v>
      </c>
      <c r="U70" s="110" t="s">
        <v>341</v>
      </c>
      <c r="V70" s="110">
        <v>39</v>
      </c>
      <c r="W70" s="110">
        <v>40</v>
      </c>
      <c r="X70" s="110">
        <v>39</v>
      </c>
      <c r="Y70" s="125">
        <v>42851.684895833336</v>
      </c>
      <c r="Z70" s="110">
        <v>1370220</v>
      </c>
      <c r="AA70" s="110">
        <v>103529</v>
      </c>
      <c r="AB70" s="123">
        <v>4.1180555555555554</v>
      </c>
    </row>
    <row r="71" spans="1:28" x14ac:dyDescent="0.25">
      <c r="A71" s="119" t="e">
        <f t="shared" si="4"/>
        <v>#VALUE!</v>
      </c>
      <c r="B71" s="120">
        <f t="shared" si="4"/>
        <v>70</v>
      </c>
      <c r="C71" s="110" t="s">
        <v>1020</v>
      </c>
      <c r="D71" s="110" t="s">
        <v>655</v>
      </c>
      <c r="E71" s="110" t="s">
        <v>24</v>
      </c>
      <c r="F71" s="124">
        <v>26577</v>
      </c>
      <c r="G71" s="110" t="s">
        <v>55</v>
      </c>
      <c r="H71" s="110" t="s">
        <v>656</v>
      </c>
      <c r="I71" s="110" t="s">
        <v>657</v>
      </c>
      <c r="J71" s="110" t="s">
        <v>658</v>
      </c>
      <c r="K71" s="110" t="s">
        <v>659</v>
      </c>
      <c r="L71" s="110" t="s">
        <v>660</v>
      </c>
      <c r="M71" s="110"/>
      <c r="N71" s="110" t="s">
        <v>650</v>
      </c>
      <c r="O71" s="110" t="s">
        <v>661</v>
      </c>
      <c r="P71" s="110" t="s">
        <v>662</v>
      </c>
      <c r="Q71" s="110">
        <v>11</v>
      </c>
      <c r="R71" s="110">
        <v>0.6</v>
      </c>
      <c r="S71" s="110">
        <v>11.6</v>
      </c>
      <c r="T71" s="110" t="s">
        <v>653</v>
      </c>
      <c r="U71" s="110" t="s">
        <v>587</v>
      </c>
      <c r="V71" s="110">
        <v>44</v>
      </c>
      <c r="W71" s="110">
        <v>45</v>
      </c>
      <c r="X71" s="110">
        <v>44</v>
      </c>
      <c r="Y71" s="125">
        <v>42891.486076388886</v>
      </c>
      <c r="Z71" s="110">
        <v>1411580</v>
      </c>
      <c r="AA71" s="110">
        <v>103529</v>
      </c>
      <c r="AB71" s="123">
        <v>4.1180555555555554</v>
      </c>
    </row>
    <row r="72" spans="1:28" x14ac:dyDescent="0.25">
      <c r="A72" s="119" t="e">
        <f t="shared" si="4"/>
        <v>#VALUE!</v>
      </c>
      <c r="B72" s="120">
        <f t="shared" si="4"/>
        <v>71</v>
      </c>
      <c r="C72" s="110" t="s">
        <v>1021</v>
      </c>
      <c r="D72" s="110" t="s">
        <v>1022</v>
      </c>
      <c r="E72" s="110" t="s">
        <v>24</v>
      </c>
      <c r="F72" s="124">
        <v>25335</v>
      </c>
      <c r="G72" s="110" t="s">
        <v>55</v>
      </c>
      <c r="H72" s="110">
        <v>15</v>
      </c>
      <c r="I72" s="110" t="s">
        <v>1023</v>
      </c>
      <c r="J72" s="110" t="s">
        <v>1024</v>
      </c>
      <c r="K72" s="110" t="s">
        <v>766</v>
      </c>
      <c r="L72" s="110" t="s">
        <v>1025</v>
      </c>
      <c r="M72" s="110"/>
      <c r="N72" s="110" t="s">
        <v>650</v>
      </c>
      <c r="O72" s="110" t="s">
        <v>1026</v>
      </c>
      <c r="P72" s="110" t="s">
        <v>1027</v>
      </c>
      <c r="Q72" s="110">
        <v>11</v>
      </c>
      <c r="R72" s="110">
        <v>0.6</v>
      </c>
      <c r="S72" s="110">
        <v>11.6</v>
      </c>
      <c r="T72" s="110" t="s">
        <v>653</v>
      </c>
      <c r="U72" s="110" t="s">
        <v>587</v>
      </c>
      <c r="V72" s="110">
        <v>47</v>
      </c>
      <c r="W72" s="110">
        <v>48</v>
      </c>
      <c r="X72" s="110">
        <v>48</v>
      </c>
      <c r="Y72" s="125">
        <v>42874.520231481481</v>
      </c>
      <c r="Z72" s="110">
        <v>1396620</v>
      </c>
      <c r="AA72" s="110">
        <v>103529</v>
      </c>
      <c r="AB72" s="123">
        <v>4.1236111111111109</v>
      </c>
    </row>
    <row r="73" spans="1:28" x14ac:dyDescent="0.25">
      <c r="A73" s="119" t="e">
        <f t="shared" si="4"/>
        <v>#VALUE!</v>
      </c>
      <c r="B73" s="120">
        <f t="shared" si="4"/>
        <v>72</v>
      </c>
      <c r="C73" s="110" t="s">
        <v>1028</v>
      </c>
      <c r="D73" s="110" t="s">
        <v>1029</v>
      </c>
      <c r="E73" s="110" t="s">
        <v>24</v>
      </c>
      <c r="F73" s="124">
        <v>24373</v>
      </c>
      <c r="G73" s="110" t="s">
        <v>55</v>
      </c>
      <c r="H73" s="110" t="s">
        <v>1030</v>
      </c>
      <c r="I73" s="110" t="s">
        <v>1031</v>
      </c>
      <c r="J73" s="110" t="s">
        <v>986</v>
      </c>
      <c r="K73" s="110" t="s">
        <v>941</v>
      </c>
      <c r="L73" s="110" t="s">
        <v>1032</v>
      </c>
      <c r="M73" s="110"/>
      <c r="N73" s="110" t="s">
        <v>650</v>
      </c>
      <c r="O73" s="110" t="s">
        <v>1033</v>
      </c>
      <c r="P73" s="110" t="s">
        <v>1034</v>
      </c>
      <c r="Q73" s="110">
        <v>11</v>
      </c>
      <c r="R73" s="110">
        <v>0.6</v>
      </c>
      <c r="S73" s="110">
        <v>11.6</v>
      </c>
      <c r="T73" s="110" t="s">
        <v>653</v>
      </c>
      <c r="U73" s="110" t="s">
        <v>579</v>
      </c>
      <c r="V73" s="110">
        <v>50</v>
      </c>
      <c r="W73" s="110">
        <v>51</v>
      </c>
      <c r="X73" s="110">
        <v>50</v>
      </c>
      <c r="Y73" s="125">
        <v>42900.877951388888</v>
      </c>
      <c r="Z73" s="110">
        <v>1419332</v>
      </c>
      <c r="AA73" s="110">
        <v>103529</v>
      </c>
      <c r="AB73" s="123">
        <v>4.1236111111111109</v>
      </c>
    </row>
    <row r="74" spans="1:28" x14ac:dyDescent="0.25">
      <c r="A74" s="119"/>
      <c r="B74" s="120"/>
      <c r="C74" s="110"/>
      <c r="D74" s="110"/>
      <c r="E74" s="110"/>
      <c r="F74" s="124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25"/>
      <c r="Z74" s="110"/>
      <c r="AA74" s="110"/>
    </row>
    <row r="75" spans="1:28" x14ac:dyDescent="0.25">
      <c r="A75" s="119"/>
      <c r="B75" s="120"/>
      <c r="C75" s="110"/>
      <c r="D75" s="110"/>
      <c r="E75" s="110"/>
      <c r="F75" s="124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25"/>
      <c r="Z75" s="110"/>
      <c r="AA75" s="110"/>
    </row>
    <row r="76" spans="1:28" x14ac:dyDescent="0.25">
      <c r="A76" s="119"/>
      <c r="B76" s="120"/>
      <c r="C76" s="110"/>
      <c r="D76" s="110"/>
      <c r="E76" s="110"/>
      <c r="F76" s="124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25"/>
      <c r="Z76" s="110"/>
      <c r="AA76" s="110"/>
    </row>
    <row r="77" spans="1:28" x14ac:dyDescent="0.25">
      <c r="A77" s="119"/>
      <c r="B77" s="120"/>
      <c r="C77" s="110"/>
      <c r="D77" s="110"/>
      <c r="E77" s="110"/>
      <c r="F77" s="124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25"/>
      <c r="Z77" s="110"/>
      <c r="AA77" s="110"/>
    </row>
    <row r="78" spans="1:28" x14ac:dyDescent="0.25">
      <c r="A78" s="119"/>
      <c r="B78" s="120"/>
      <c r="C78" s="110"/>
      <c r="D78" s="110"/>
      <c r="E78" s="110"/>
      <c r="F78" s="124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25"/>
      <c r="Z78" s="110"/>
      <c r="AA78" s="110"/>
    </row>
    <row r="79" spans="1:28" x14ac:dyDescent="0.25">
      <c r="A79" s="119"/>
      <c r="B79" s="120"/>
      <c r="C79" s="110"/>
      <c r="D79" s="110"/>
      <c r="E79" s="110"/>
      <c r="F79" s="124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25"/>
      <c r="Z79" s="110"/>
      <c r="AA79" s="110"/>
    </row>
    <row r="80" spans="1:28" x14ac:dyDescent="0.25">
      <c r="A80" s="119"/>
      <c r="B80" s="120"/>
      <c r="C80" s="110"/>
      <c r="D80" s="110"/>
      <c r="E80" s="110"/>
      <c r="F80" s="124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25"/>
      <c r="Z80" s="110"/>
      <c r="AA80" s="110"/>
    </row>
    <row r="81" spans="1:28" x14ac:dyDescent="0.25">
      <c r="A81" s="119"/>
      <c r="B81" s="120"/>
      <c r="C81" s="110"/>
      <c r="D81" s="110"/>
      <c r="E81" s="110"/>
      <c r="F81" s="124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25"/>
      <c r="Z81" s="110"/>
      <c r="AA81" s="110"/>
      <c r="AB81" s="1"/>
    </row>
    <row r="82" spans="1:28" x14ac:dyDescent="0.25">
      <c r="A82" s="119"/>
      <c r="B82" s="120"/>
      <c r="C82" s="110"/>
      <c r="D82" s="110"/>
      <c r="E82" s="110"/>
      <c r="F82" s="124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25"/>
      <c r="Z82" s="110"/>
      <c r="AA82" s="110"/>
      <c r="AB82" s="1"/>
    </row>
    <row r="83" spans="1:28" x14ac:dyDescent="0.25">
      <c r="A83" s="119">
        <f t="shared" ref="A83:A119" si="5">A82+1</f>
        <v>1</v>
      </c>
      <c r="B83" s="120"/>
      <c r="AB83" s="1"/>
    </row>
    <row r="84" spans="1:28" x14ac:dyDescent="0.25">
      <c r="A84" s="119">
        <f t="shared" si="5"/>
        <v>2</v>
      </c>
      <c r="B84" s="120"/>
      <c r="AB84" s="1"/>
    </row>
    <row r="85" spans="1:28" x14ac:dyDescent="0.25">
      <c r="A85" s="119">
        <f t="shared" si="5"/>
        <v>3</v>
      </c>
      <c r="B85" s="120"/>
      <c r="AB85" s="1"/>
    </row>
    <row r="86" spans="1:28" x14ac:dyDescent="0.25">
      <c r="A86" s="119">
        <f t="shared" si="5"/>
        <v>4</v>
      </c>
      <c r="B86" s="120"/>
      <c r="AB86" s="1"/>
    </row>
    <row r="87" spans="1:28" x14ac:dyDescent="0.25">
      <c r="A87" s="119">
        <f t="shared" si="5"/>
        <v>5</v>
      </c>
      <c r="B87" s="120"/>
      <c r="AB87" s="1"/>
    </row>
    <row r="88" spans="1:28" x14ac:dyDescent="0.25">
      <c r="A88" s="119">
        <f t="shared" si="5"/>
        <v>6</v>
      </c>
      <c r="B88" s="120"/>
      <c r="AB88" s="1"/>
    </row>
    <row r="89" spans="1:28" x14ac:dyDescent="0.25">
      <c r="A89" s="119">
        <f t="shared" si="5"/>
        <v>7</v>
      </c>
      <c r="B89" s="120"/>
      <c r="AB89" s="1"/>
    </row>
    <row r="90" spans="1:28" x14ac:dyDescent="0.25">
      <c r="A90" s="119">
        <f t="shared" si="5"/>
        <v>8</v>
      </c>
      <c r="B90" s="120"/>
      <c r="AB90" s="1"/>
    </row>
    <row r="91" spans="1:28" x14ac:dyDescent="0.25">
      <c r="A91" s="119">
        <f t="shared" si="5"/>
        <v>9</v>
      </c>
      <c r="B91" s="120"/>
      <c r="AB91" s="1"/>
    </row>
    <row r="92" spans="1:28" x14ac:dyDescent="0.25">
      <c r="A92" s="119">
        <f t="shared" si="5"/>
        <v>10</v>
      </c>
      <c r="B92" s="120"/>
      <c r="AB92" s="1"/>
    </row>
    <row r="93" spans="1:28" x14ac:dyDescent="0.25">
      <c r="A93" s="119">
        <f t="shared" si="5"/>
        <v>11</v>
      </c>
      <c r="B93" s="120"/>
      <c r="AB93" s="1"/>
    </row>
    <row r="94" spans="1:28" x14ac:dyDescent="0.25">
      <c r="A94" s="119">
        <f t="shared" si="5"/>
        <v>12</v>
      </c>
      <c r="B94" s="120"/>
      <c r="AB94" s="1"/>
    </row>
    <row r="95" spans="1:28" x14ac:dyDescent="0.25">
      <c r="A95" s="119">
        <f t="shared" si="5"/>
        <v>13</v>
      </c>
      <c r="B95" s="120"/>
      <c r="AB95" s="1"/>
    </row>
    <row r="96" spans="1:28" x14ac:dyDescent="0.25">
      <c r="A96" s="119">
        <f t="shared" si="5"/>
        <v>14</v>
      </c>
      <c r="B96" s="120"/>
      <c r="AB96" s="1"/>
    </row>
    <row r="97" spans="1:28" x14ac:dyDescent="0.25">
      <c r="A97" s="119">
        <f t="shared" si="5"/>
        <v>15</v>
      </c>
      <c r="B97" s="120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x14ac:dyDescent="0.25">
      <c r="A98" s="119">
        <f t="shared" si="5"/>
        <v>16</v>
      </c>
      <c r="B98" s="120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x14ac:dyDescent="0.25">
      <c r="A99" s="119">
        <f t="shared" si="5"/>
        <v>17</v>
      </c>
      <c r="B99" s="120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x14ac:dyDescent="0.25">
      <c r="A100" s="119">
        <f t="shared" si="5"/>
        <v>18</v>
      </c>
      <c r="B100" s="120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x14ac:dyDescent="0.25">
      <c r="A101" s="119">
        <f t="shared" si="5"/>
        <v>19</v>
      </c>
      <c r="B101" s="120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x14ac:dyDescent="0.25">
      <c r="A102" s="119">
        <f t="shared" si="5"/>
        <v>20</v>
      </c>
      <c r="B102" s="120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x14ac:dyDescent="0.25">
      <c r="A103" s="119">
        <f t="shared" si="5"/>
        <v>21</v>
      </c>
      <c r="B103" s="120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x14ac:dyDescent="0.25">
      <c r="A104" s="119">
        <f t="shared" si="5"/>
        <v>22</v>
      </c>
      <c r="B104" s="120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x14ac:dyDescent="0.25">
      <c r="A105" s="119">
        <f t="shared" si="5"/>
        <v>23</v>
      </c>
      <c r="B105" s="120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x14ac:dyDescent="0.25">
      <c r="A106" s="119">
        <f t="shared" si="5"/>
        <v>24</v>
      </c>
      <c r="B106" s="120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x14ac:dyDescent="0.25">
      <c r="A107" s="119">
        <f t="shared" si="5"/>
        <v>25</v>
      </c>
      <c r="B107" s="120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x14ac:dyDescent="0.25">
      <c r="A108" s="119">
        <f t="shared" si="5"/>
        <v>26</v>
      </c>
      <c r="B108" s="120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x14ac:dyDescent="0.25">
      <c r="A109" s="119">
        <f t="shared" si="5"/>
        <v>27</v>
      </c>
      <c r="B109" s="120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x14ac:dyDescent="0.25">
      <c r="A110" s="119">
        <f t="shared" si="5"/>
        <v>28</v>
      </c>
      <c r="B110" s="120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x14ac:dyDescent="0.25">
      <c r="A111" s="119">
        <f t="shared" si="5"/>
        <v>29</v>
      </c>
      <c r="B111" s="120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x14ac:dyDescent="0.25">
      <c r="A112" s="119">
        <f t="shared" si="5"/>
        <v>30</v>
      </c>
      <c r="B112" s="120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x14ac:dyDescent="0.25">
      <c r="A113" s="119">
        <f t="shared" si="5"/>
        <v>31</v>
      </c>
      <c r="B113" s="120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x14ac:dyDescent="0.25">
      <c r="A114" s="119">
        <f t="shared" si="5"/>
        <v>32</v>
      </c>
      <c r="B114" s="120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x14ac:dyDescent="0.25">
      <c r="A115" s="119">
        <f t="shared" si="5"/>
        <v>33</v>
      </c>
      <c r="B115" s="120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x14ac:dyDescent="0.25">
      <c r="A116" s="119">
        <f t="shared" si="5"/>
        <v>34</v>
      </c>
      <c r="B116" s="120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x14ac:dyDescent="0.25">
      <c r="A117" s="119">
        <f t="shared" si="5"/>
        <v>35</v>
      </c>
      <c r="B117" s="120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x14ac:dyDescent="0.25">
      <c r="A118" s="119">
        <f t="shared" si="5"/>
        <v>36</v>
      </c>
      <c r="B118" s="120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x14ac:dyDescent="0.25">
      <c r="A119" s="119">
        <f t="shared" si="5"/>
        <v>37</v>
      </c>
      <c r="B119" s="120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</sheetData>
  <sortState ref="A2:AB119">
    <sortCondition ref="G2:G119"/>
  </sortState>
  <hyperlinks>
    <hyperlink ref="O60" r:id="rId1"/>
    <hyperlink ref="O9" r:id="rId2"/>
    <hyperlink ref="O64" r:id="rId3"/>
    <hyperlink ref="O16" r:id="rId4"/>
    <hyperlink ref="O32" r:id="rId5"/>
    <hyperlink ref="O35" r:id="rId6"/>
    <hyperlink ref="O48" r:id="rId7"/>
    <hyperlink ref="O2" r:id="rId8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sqref="A1:XFD1048576"/>
    </sheetView>
  </sheetViews>
  <sheetFormatPr defaultRowHeight="15" x14ac:dyDescent="0.25"/>
  <cols>
    <col min="1" max="1" width="6.85546875" customWidth="1"/>
    <col min="2" max="2" width="20.7109375" customWidth="1"/>
    <col min="3" max="3" width="22" customWidth="1"/>
    <col min="4" max="4" width="14.140625" customWidth="1"/>
    <col min="5" max="5" width="13.140625" customWidth="1"/>
    <col min="6" max="6" width="13.85546875" customWidth="1"/>
    <col min="7" max="7" width="12.5703125" customWidth="1"/>
    <col min="8" max="8" width="12.140625" customWidth="1"/>
    <col min="10" max="10" width="13.5703125" customWidth="1"/>
    <col min="11" max="11" width="14.7109375" customWidth="1"/>
  </cols>
  <sheetData>
    <row r="1" spans="1:12" s="1" customFormat="1" x14ac:dyDescent="0.25">
      <c r="A1" s="1" t="s">
        <v>1053</v>
      </c>
      <c r="B1" s="1" t="s">
        <v>28</v>
      </c>
      <c r="C1" s="1" t="s">
        <v>29</v>
      </c>
      <c r="D1" s="1" t="s">
        <v>310</v>
      </c>
      <c r="E1" s="1" t="s">
        <v>1054</v>
      </c>
      <c r="F1" s="1" t="s">
        <v>1055</v>
      </c>
      <c r="G1" s="1" t="s">
        <v>1056</v>
      </c>
      <c r="H1" s="1" t="s">
        <v>1057</v>
      </c>
      <c r="I1" s="1" t="s">
        <v>1058</v>
      </c>
      <c r="J1" s="1" t="s">
        <v>308</v>
      </c>
      <c r="K1" s="1" t="s">
        <v>1059</v>
      </c>
      <c r="L1" s="1" t="s">
        <v>1060</v>
      </c>
    </row>
    <row r="2" spans="1:12" x14ac:dyDescent="0.25">
      <c r="A2">
        <v>2017</v>
      </c>
      <c r="B2" t="s">
        <v>1047</v>
      </c>
      <c r="C2" t="s">
        <v>55</v>
      </c>
      <c r="D2" t="s">
        <v>527</v>
      </c>
      <c r="E2" s="107">
        <v>3.8252314814814815E-2</v>
      </c>
      <c r="F2">
        <v>64</v>
      </c>
      <c r="G2" s="107">
        <v>3.6597222222222225E-2</v>
      </c>
      <c r="H2">
        <v>81</v>
      </c>
      <c r="I2" s="107">
        <v>7.4849537037037034E-2</v>
      </c>
      <c r="J2">
        <v>73</v>
      </c>
      <c r="K2">
        <v>144.38</v>
      </c>
      <c r="L2">
        <v>22</v>
      </c>
    </row>
    <row r="3" spans="1:12" x14ac:dyDescent="0.25">
      <c r="A3">
        <v>2017</v>
      </c>
      <c r="B3" t="s">
        <v>18</v>
      </c>
      <c r="C3" t="s">
        <v>55</v>
      </c>
      <c r="D3" t="s">
        <v>1048</v>
      </c>
      <c r="E3" s="107">
        <v>3.9525462962962964E-2</v>
      </c>
      <c r="F3">
        <v>80</v>
      </c>
      <c r="G3" s="107">
        <v>3.5902777777777777E-2</v>
      </c>
      <c r="H3">
        <v>76</v>
      </c>
      <c r="I3" s="107">
        <v>7.542824074074074E-2</v>
      </c>
      <c r="J3">
        <v>77</v>
      </c>
      <c r="K3">
        <v>145.5</v>
      </c>
      <c r="L3">
        <v>6</v>
      </c>
    </row>
    <row r="4" spans="1:12" x14ac:dyDescent="0.25">
      <c r="A4">
        <v>2017</v>
      </c>
      <c r="B4" t="s">
        <v>3</v>
      </c>
      <c r="C4" t="s">
        <v>55</v>
      </c>
      <c r="D4" t="s">
        <v>1049</v>
      </c>
      <c r="E4" s="107">
        <v>4.0393518518518516E-2</v>
      </c>
      <c r="F4">
        <v>87</v>
      </c>
      <c r="G4" s="107">
        <v>3.5914351851851857E-2</v>
      </c>
      <c r="H4">
        <v>77</v>
      </c>
      <c r="I4" s="107">
        <v>7.6307870370370359E-2</v>
      </c>
      <c r="J4">
        <v>82</v>
      </c>
      <c r="K4">
        <v>147.19999999999999</v>
      </c>
      <c r="L4">
        <v>31</v>
      </c>
    </row>
    <row r="5" spans="1:12" x14ac:dyDescent="0.25">
      <c r="A5">
        <v>2017</v>
      </c>
      <c r="B5" t="s">
        <v>480</v>
      </c>
      <c r="C5" t="s">
        <v>55</v>
      </c>
      <c r="D5" t="s">
        <v>1049</v>
      </c>
      <c r="E5" s="107">
        <v>4.1435185185185179E-2</v>
      </c>
      <c r="F5">
        <v>93</v>
      </c>
      <c r="G5" s="107">
        <v>3.7222222222222219E-2</v>
      </c>
      <c r="H5">
        <v>88</v>
      </c>
      <c r="I5" s="107">
        <v>7.8657407407407412E-2</v>
      </c>
      <c r="J5">
        <v>87</v>
      </c>
      <c r="K5">
        <v>151.72999999999999</v>
      </c>
      <c r="L5">
        <v>33</v>
      </c>
    </row>
    <row r="6" spans="1:12" x14ac:dyDescent="0.25">
      <c r="A6">
        <v>2017</v>
      </c>
      <c r="B6" t="s">
        <v>1050</v>
      </c>
      <c r="C6" t="s">
        <v>55</v>
      </c>
      <c r="D6" t="s">
        <v>600</v>
      </c>
      <c r="E6" s="107">
        <v>4.2592592592592592E-2</v>
      </c>
      <c r="F6">
        <v>99</v>
      </c>
      <c r="G6" s="107">
        <v>3.7824074074074072E-2</v>
      </c>
      <c r="H6">
        <v>93</v>
      </c>
      <c r="I6" s="107">
        <v>8.0416666666666664E-2</v>
      </c>
      <c r="J6">
        <v>94</v>
      </c>
      <c r="K6">
        <v>155.12</v>
      </c>
      <c r="L6">
        <v>5</v>
      </c>
    </row>
    <row r="7" spans="1:12" x14ac:dyDescent="0.25">
      <c r="A7">
        <v>2017</v>
      </c>
      <c r="B7" t="s">
        <v>1051</v>
      </c>
      <c r="C7" t="s">
        <v>55</v>
      </c>
      <c r="D7" t="s">
        <v>1048</v>
      </c>
      <c r="E7" s="107">
        <v>4.2939814814814813E-2</v>
      </c>
      <c r="F7">
        <v>101</v>
      </c>
      <c r="G7" s="107">
        <v>3.9791666666666663E-2</v>
      </c>
      <c r="H7">
        <v>103</v>
      </c>
      <c r="I7" s="107">
        <v>8.2731481481481475E-2</v>
      </c>
      <c r="J7">
        <v>105</v>
      </c>
      <c r="K7">
        <v>159.59</v>
      </c>
      <c r="L7">
        <v>10</v>
      </c>
    </row>
    <row r="8" spans="1:12" x14ac:dyDescent="0.25">
      <c r="A8">
        <v>2017</v>
      </c>
      <c r="B8" t="s">
        <v>14</v>
      </c>
      <c r="C8" t="s">
        <v>55</v>
      </c>
      <c r="D8" t="s">
        <v>1048</v>
      </c>
      <c r="E8" s="107">
        <v>4.6875E-2</v>
      </c>
      <c r="F8">
        <v>119</v>
      </c>
      <c r="G8" s="107">
        <v>4.2037037037037039E-2</v>
      </c>
      <c r="H8">
        <v>111</v>
      </c>
      <c r="I8" s="107">
        <v>8.8912037037037039E-2</v>
      </c>
      <c r="J8">
        <v>116</v>
      </c>
      <c r="K8">
        <v>171.51</v>
      </c>
      <c r="L8">
        <v>14</v>
      </c>
    </row>
    <row r="9" spans="1:12" x14ac:dyDescent="0.25">
      <c r="A9">
        <v>2017</v>
      </c>
      <c r="B9" t="s">
        <v>384</v>
      </c>
      <c r="C9" t="s">
        <v>55</v>
      </c>
      <c r="D9" t="s">
        <v>579</v>
      </c>
      <c r="E9" s="107">
        <v>4.670138888888889E-2</v>
      </c>
      <c r="F9">
        <v>118</v>
      </c>
      <c r="G9" s="107">
        <v>4.4212962962962961E-2</v>
      </c>
      <c r="H9">
        <v>117</v>
      </c>
      <c r="I9" s="107">
        <v>9.0914351851851857E-2</v>
      </c>
      <c r="J9">
        <v>119</v>
      </c>
      <c r="K9">
        <v>175.37</v>
      </c>
      <c r="L9">
        <v>3</v>
      </c>
    </row>
    <row r="10" spans="1:12" x14ac:dyDescent="0.25">
      <c r="A10">
        <v>2017</v>
      </c>
      <c r="B10" t="s">
        <v>17</v>
      </c>
      <c r="C10" t="s">
        <v>55</v>
      </c>
      <c r="D10" t="s">
        <v>579</v>
      </c>
      <c r="E10" s="107">
        <v>4.7222222222222221E-2</v>
      </c>
      <c r="F10">
        <v>121</v>
      </c>
      <c r="G10" s="107">
        <v>4.553240740740741E-2</v>
      </c>
      <c r="H10">
        <v>124</v>
      </c>
      <c r="I10" s="107">
        <v>9.2754629629629617E-2</v>
      </c>
      <c r="J10">
        <v>120</v>
      </c>
      <c r="K10">
        <v>178.92</v>
      </c>
      <c r="L10">
        <v>4</v>
      </c>
    </row>
    <row r="11" spans="1:12" x14ac:dyDescent="0.25">
      <c r="A11">
        <v>2017</v>
      </c>
      <c r="B11" t="s">
        <v>1052</v>
      </c>
      <c r="C11" t="s">
        <v>55</v>
      </c>
      <c r="D11" t="s">
        <v>579</v>
      </c>
      <c r="E11" s="107">
        <v>4.9305555555555554E-2</v>
      </c>
      <c r="F11">
        <v>122</v>
      </c>
      <c r="G11" s="107">
        <v>4.4884259259259263E-2</v>
      </c>
      <c r="H11">
        <v>122</v>
      </c>
      <c r="I11" s="107">
        <v>9.418981481481481E-2</v>
      </c>
      <c r="J11">
        <v>121</v>
      </c>
      <c r="K11">
        <v>181.69</v>
      </c>
      <c r="L11">
        <v>5</v>
      </c>
    </row>
    <row r="12" spans="1:12" x14ac:dyDescent="0.25">
      <c r="A12">
        <v>2017</v>
      </c>
      <c r="B12" t="s">
        <v>15</v>
      </c>
      <c r="C12" t="s">
        <v>55</v>
      </c>
      <c r="D12" t="s">
        <v>587</v>
      </c>
      <c r="E12" s="107">
        <v>4.9652777777777775E-2</v>
      </c>
      <c r="F12">
        <v>123</v>
      </c>
      <c r="G12" s="107">
        <v>4.4537037037037042E-2</v>
      </c>
      <c r="H12">
        <v>118</v>
      </c>
      <c r="I12" s="107">
        <v>9.418981481481481E-2</v>
      </c>
      <c r="J12">
        <v>122</v>
      </c>
      <c r="K12">
        <v>181.69</v>
      </c>
      <c r="L12">
        <v>8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workbookViewId="0">
      <selection activeCell="B8" sqref="B8"/>
    </sheetView>
  </sheetViews>
  <sheetFormatPr defaultRowHeight="15" x14ac:dyDescent="0.25"/>
  <cols>
    <col min="2" max="3" width="25.85546875" customWidth="1"/>
  </cols>
  <sheetData>
    <row r="1" spans="1:5" ht="15.75" x14ac:dyDescent="0.25">
      <c r="A1" s="129"/>
      <c r="B1" s="130" t="s">
        <v>1061</v>
      </c>
      <c r="C1" s="130"/>
      <c r="D1" s="130"/>
      <c r="E1" s="131"/>
    </row>
    <row r="2" spans="1:5" ht="15.75" x14ac:dyDescent="0.25">
      <c r="A2" s="129"/>
      <c r="B2" s="130" t="s">
        <v>22</v>
      </c>
      <c r="C2" s="130"/>
      <c r="D2" s="130"/>
      <c r="E2" s="131"/>
    </row>
    <row r="3" spans="1:5" x14ac:dyDescent="0.25">
      <c r="A3" s="132"/>
      <c r="B3" s="1"/>
      <c r="C3" s="1"/>
      <c r="D3" s="1"/>
      <c r="E3" s="29"/>
    </row>
    <row r="4" spans="1:5" x14ac:dyDescent="0.25">
      <c r="A4" s="133">
        <v>1</v>
      </c>
      <c r="B4" s="130" t="s">
        <v>2</v>
      </c>
      <c r="C4" s="130" t="s">
        <v>410</v>
      </c>
      <c r="D4" s="130" t="s">
        <v>67</v>
      </c>
      <c r="E4" s="131">
        <v>32.369999999999997</v>
      </c>
    </row>
    <row r="5" spans="1:5" x14ac:dyDescent="0.25">
      <c r="A5" s="134">
        <v>2</v>
      </c>
      <c r="B5" s="58" t="s">
        <v>1062</v>
      </c>
      <c r="C5" s="58" t="s">
        <v>51</v>
      </c>
      <c r="D5" s="58" t="s">
        <v>43</v>
      </c>
      <c r="E5" s="135">
        <v>33.29</v>
      </c>
    </row>
    <row r="6" spans="1:5" x14ac:dyDescent="0.25">
      <c r="A6" s="133">
        <v>3</v>
      </c>
      <c r="B6" s="58" t="s">
        <v>1063</v>
      </c>
      <c r="C6" s="58" t="s">
        <v>1064</v>
      </c>
      <c r="D6" s="58" t="s">
        <v>43</v>
      </c>
      <c r="E6" s="135">
        <v>33.33</v>
      </c>
    </row>
    <row r="7" spans="1:5" x14ac:dyDescent="0.25">
      <c r="A7" s="134">
        <v>4</v>
      </c>
      <c r="B7" s="130" t="s">
        <v>1065</v>
      </c>
      <c r="C7" s="130"/>
      <c r="D7" s="130" t="s">
        <v>1066</v>
      </c>
      <c r="E7" s="131">
        <v>33.549999999999997</v>
      </c>
    </row>
    <row r="8" spans="1:5" x14ac:dyDescent="0.25">
      <c r="A8" s="134">
        <v>5</v>
      </c>
      <c r="B8" s="58" t="s">
        <v>1067</v>
      </c>
      <c r="C8" s="58" t="s">
        <v>42</v>
      </c>
      <c r="D8" s="58" t="s">
        <v>67</v>
      </c>
      <c r="E8" s="135">
        <v>34.03</v>
      </c>
    </row>
    <row r="9" spans="1:5" x14ac:dyDescent="0.25">
      <c r="A9" s="134">
        <v>6</v>
      </c>
      <c r="B9" s="58" t="s">
        <v>327</v>
      </c>
      <c r="C9" s="58" t="s">
        <v>328</v>
      </c>
      <c r="D9" s="58" t="s">
        <v>67</v>
      </c>
      <c r="E9" s="135">
        <v>34.200000000000003</v>
      </c>
    </row>
    <row r="10" spans="1:5" x14ac:dyDescent="0.25">
      <c r="A10" s="133">
        <v>7</v>
      </c>
      <c r="B10" s="130" t="s">
        <v>1068</v>
      </c>
      <c r="C10" s="130" t="s">
        <v>1069</v>
      </c>
      <c r="D10" s="130" t="s">
        <v>86</v>
      </c>
      <c r="E10" s="131">
        <v>34.299999999999997</v>
      </c>
    </row>
    <row r="11" spans="1:5" x14ac:dyDescent="0.25">
      <c r="A11" s="133">
        <v>8</v>
      </c>
      <c r="B11" s="58" t="s">
        <v>323</v>
      </c>
      <c r="C11" s="58"/>
      <c r="D11" s="58" t="s">
        <v>67</v>
      </c>
      <c r="E11" s="29">
        <v>35.25</v>
      </c>
    </row>
    <row r="12" spans="1:5" x14ac:dyDescent="0.25">
      <c r="A12" s="133">
        <v>9</v>
      </c>
      <c r="B12" s="130" t="s">
        <v>343</v>
      </c>
      <c r="C12" s="130" t="s">
        <v>51</v>
      </c>
      <c r="D12" s="130" t="s">
        <v>142</v>
      </c>
      <c r="E12" s="131">
        <v>35.31</v>
      </c>
    </row>
    <row r="13" spans="1:5" x14ac:dyDescent="0.25">
      <c r="A13" s="132">
        <v>10</v>
      </c>
      <c r="B13" s="58" t="s">
        <v>422</v>
      </c>
      <c r="C13" s="58"/>
      <c r="D13" s="58" t="s">
        <v>67</v>
      </c>
      <c r="E13" s="29">
        <v>36.07</v>
      </c>
    </row>
    <row r="14" spans="1:5" x14ac:dyDescent="0.25">
      <c r="A14" s="134">
        <v>11</v>
      </c>
      <c r="B14" s="58" t="s">
        <v>357</v>
      </c>
      <c r="C14" s="130" t="s">
        <v>1070</v>
      </c>
      <c r="D14" s="58" t="s">
        <v>67</v>
      </c>
      <c r="E14" s="135">
        <v>36.22</v>
      </c>
    </row>
    <row r="15" spans="1:5" x14ac:dyDescent="0.25">
      <c r="A15" s="134">
        <v>12</v>
      </c>
      <c r="B15" s="58" t="s">
        <v>416</v>
      </c>
      <c r="C15" s="58" t="s">
        <v>51</v>
      </c>
      <c r="D15" s="58" t="s">
        <v>43</v>
      </c>
      <c r="E15" s="135">
        <v>36.35</v>
      </c>
    </row>
    <row r="16" spans="1:5" x14ac:dyDescent="0.25">
      <c r="A16" s="133">
        <v>13</v>
      </c>
      <c r="B16" s="130" t="s">
        <v>342</v>
      </c>
      <c r="C16" s="130" t="s">
        <v>1071</v>
      </c>
      <c r="D16" s="130" t="s">
        <v>52</v>
      </c>
      <c r="E16" s="131">
        <v>36.39</v>
      </c>
    </row>
    <row r="17" spans="1:5" x14ac:dyDescent="0.25">
      <c r="A17" s="134">
        <v>14</v>
      </c>
      <c r="B17" s="58" t="s">
        <v>1072</v>
      </c>
      <c r="C17" s="58"/>
      <c r="D17" s="58" t="s">
        <v>43</v>
      </c>
      <c r="E17" s="135">
        <v>36.53</v>
      </c>
    </row>
    <row r="18" spans="1:5" x14ac:dyDescent="0.25">
      <c r="A18" s="134">
        <v>15</v>
      </c>
      <c r="B18" s="58" t="s">
        <v>1073</v>
      </c>
      <c r="C18" s="58" t="s">
        <v>1074</v>
      </c>
      <c r="D18" s="58" t="s">
        <v>43</v>
      </c>
      <c r="E18" s="135">
        <v>36.58</v>
      </c>
    </row>
    <row r="19" spans="1:5" x14ac:dyDescent="0.25">
      <c r="A19" s="134">
        <v>16</v>
      </c>
      <c r="B19" s="58" t="s">
        <v>347</v>
      </c>
      <c r="C19" s="58" t="s">
        <v>51</v>
      </c>
      <c r="D19" s="58" t="s">
        <v>52</v>
      </c>
      <c r="E19" s="135">
        <v>37.03</v>
      </c>
    </row>
    <row r="20" spans="1:5" x14ac:dyDescent="0.25">
      <c r="A20" s="134">
        <v>17</v>
      </c>
      <c r="B20" s="58" t="s">
        <v>1075</v>
      </c>
      <c r="C20" s="58" t="s">
        <v>1076</v>
      </c>
      <c r="D20" s="58" t="s">
        <v>43</v>
      </c>
      <c r="E20" s="135">
        <v>37.130000000000003</v>
      </c>
    </row>
    <row r="21" spans="1:5" x14ac:dyDescent="0.25">
      <c r="A21" s="134">
        <v>18</v>
      </c>
      <c r="B21" s="58" t="s">
        <v>447</v>
      </c>
      <c r="C21" s="58" t="s">
        <v>51</v>
      </c>
      <c r="D21" s="58" t="s">
        <v>43</v>
      </c>
      <c r="E21" s="135">
        <v>37.46</v>
      </c>
    </row>
    <row r="22" spans="1:5" x14ac:dyDescent="0.25">
      <c r="A22" s="134">
        <v>19</v>
      </c>
      <c r="B22" s="58" t="s">
        <v>1077</v>
      </c>
      <c r="C22" s="58" t="s">
        <v>51</v>
      </c>
      <c r="D22" s="58" t="s">
        <v>67</v>
      </c>
      <c r="E22" s="135">
        <v>38.03</v>
      </c>
    </row>
    <row r="23" spans="1:5" x14ac:dyDescent="0.25">
      <c r="A23" s="134">
        <v>20</v>
      </c>
      <c r="B23" s="58" t="s">
        <v>1078</v>
      </c>
      <c r="C23" s="58" t="s">
        <v>140</v>
      </c>
      <c r="D23" s="58" t="s">
        <v>52</v>
      </c>
      <c r="E23" s="135">
        <v>39.020000000000003</v>
      </c>
    </row>
    <row r="24" spans="1:5" x14ac:dyDescent="0.25">
      <c r="A24" s="133">
        <v>21</v>
      </c>
      <c r="B24" s="130" t="s">
        <v>1079</v>
      </c>
      <c r="C24" s="130" t="s">
        <v>51</v>
      </c>
      <c r="D24" s="130" t="s">
        <v>177</v>
      </c>
      <c r="E24" s="131">
        <v>39.39</v>
      </c>
    </row>
    <row r="25" spans="1:5" x14ac:dyDescent="0.25">
      <c r="A25" s="134">
        <v>22</v>
      </c>
      <c r="B25" s="58" t="s">
        <v>1080</v>
      </c>
      <c r="C25" s="58"/>
      <c r="D25" s="58" t="s">
        <v>43</v>
      </c>
      <c r="E25" s="135">
        <v>39.4</v>
      </c>
    </row>
    <row r="26" spans="1:5" x14ac:dyDescent="0.25">
      <c r="A26" s="134">
        <v>23</v>
      </c>
      <c r="B26" s="58" t="s">
        <v>1081</v>
      </c>
      <c r="C26" s="58"/>
      <c r="D26" s="58" t="s">
        <v>67</v>
      </c>
      <c r="E26" s="135">
        <v>40.020000000000003</v>
      </c>
    </row>
    <row r="27" spans="1:5" x14ac:dyDescent="0.25">
      <c r="A27" s="134">
        <v>24</v>
      </c>
      <c r="B27" s="58" t="s">
        <v>1082</v>
      </c>
      <c r="C27" s="58" t="s">
        <v>1064</v>
      </c>
      <c r="D27" s="58" t="s">
        <v>86</v>
      </c>
      <c r="E27" s="135">
        <v>40.25</v>
      </c>
    </row>
    <row r="28" spans="1:5" x14ac:dyDescent="0.25">
      <c r="A28" s="134">
        <v>25</v>
      </c>
      <c r="B28" s="58" t="s">
        <v>1083</v>
      </c>
      <c r="C28" s="58" t="s">
        <v>42</v>
      </c>
      <c r="D28" s="58" t="s">
        <v>67</v>
      </c>
      <c r="E28" s="136">
        <v>40.35</v>
      </c>
    </row>
    <row r="29" spans="1:5" x14ac:dyDescent="0.25">
      <c r="A29" s="134">
        <v>26</v>
      </c>
      <c r="B29" s="58" t="s">
        <v>1084</v>
      </c>
      <c r="C29" s="58"/>
      <c r="D29" s="58" t="s">
        <v>43</v>
      </c>
      <c r="E29" s="29">
        <v>41.16</v>
      </c>
    </row>
    <row r="30" spans="1:5" x14ac:dyDescent="0.25">
      <c r="A30" s="134">
        <v>27</v>
      </c>
      <c r="B30" s="58" t="s">
        <v>1085</v>
      </c>
      <c r="C30" s="58" t="s">
        <v>1086</v>
      </c>
      <c r="D30" s="58" t="s">
        <v>86</v>
      </c>
      <c r="E30" s="135">
        <v>41.31</v>
      </c>
    </row>
    <row r="31" spans="1:5" x14ac:dyDescent="0.25">
      <c r="A31" s="134">
        <v>28</v>
      </c>
      <c r="B31" s="58" t="s">
        <v>457</v>
      </c>
      <c r="C31" s="58"/>
      <c r="D31" s="58" t="s">
        <v>43</v>
      </c>
      <c r="E31" s="135">
        <v>41.32</v>
      </c>
    </row>
    <row r="32" spans="1:5" x14ac:dyDescent="0.25">
      <c r="A32" s="133">
        <v>29</v>
      </c>
      <c r="B32" s="130" t="s">
        <v>477</v>
      </c>
      <c r="C32" s="130" t="s">
        <v>478</v>
      </c>
      <c r="D32" s="130" t="s">
        <v>127</v>
      </c>
      <c r="E32" s="131">
        <v>41.33</v>
      </c>
    </row>
    <row r="33" spans="1:5" x14ac:dyDescent="0.25">
      <c r="A33" s="134">
        <v>30</v>
      </c>
      <c r="B33" s="58" t="s">
        <v>1087</v>
      </c>
      <c r="C33" s="58" t="s">
        <v>51</v>
      </c>
      <c r="D33" s="58" t="s">
        <v>127</v>
      </c>
      <c r="E33" s="135">
        <v>42.17</v>
      </c>
    </row>
    <row r="34" spans="1:5" x14ac:dyDescent="0.25">
      <c r="A34" s="134">
        <v>31</v>
      </c>
      <c r="B34" s="58" t="s">
        <v>499</v>
      </c>
      <c r="C34" s="58" t="s">
        <v>51</v>
      </c>
      <c r="D34" s="58" t="s">
        <v>177</v>
      </c>
      <c r="E34" s="135">
        <v>43.26</v>
      </c>
    </row>
    <row r="35" spans="1:5" x14ac:dyDescent="0.25">
      <c r="A35" s="134">
        <v>32</v>
      </c>
      <c r="B35" s="58" t="s">
        <v>1088</v>
      </c>
      <c r="C35" s="58"/>
      <c r="D35" s="58" t="s">
        <v>43</v>
      </c>
      <c r="E35" s="135">
        <v>43.47</v>
      </c>
    </row>
    <row r="36" spans="1:5" x14ac:dyDescent="0.25">
      <c r="A36" s="134">
        <v>33</v>
      </c>
      <c r="B36" s="58" t="s">
        <v>3</v>
      </c>
      <c r="C36" s="58" t="s">
        <v>410</v>
      </c>
      <c r="D36" s="58" t="s">
        <v>43</v>
      </c>
      <c r="E36" s="135">
        <v>44.42</v>
      </c>
    </row>
    <row r="37" spans="1:5" x14ac:dyDescent="0.25">
      <c r="A37" s="137">
        <v>34</v>
      </c>
      <c r="B37" s="58" t="s">
        <v>1089</v>
      </c>
      <c r="C37" s="58" t="s">
        <v>1090</v>
      </c>
      <c r="D37" s="58" t="s">
        <v>52</v>
      </c>
      <c r="E37" s="135">
        <v>47.17</v>
      </c>
    </row>
    <row r="38" spans="1:5" x14ac:dyDescent="0.25">
      <c r="A38" s="137">
        <v>35</v>
      </c>
      <c r="B38" s="58" t="s">
        <v>1091</v>
      </c>
      <c r="C38" s="58" t="s">
        <v>51</v>
      </c>
      <c r="D38" s="58" t="s">
        <v>127</v>
      </c>
      <c r="E38" s="29">
        <v>47.54</v>
      </c>
    </row>
    <row r="39" spans="1:5" x14ac:dyDescent="0.25">
      <c r="A39" s="134">
        <v>36</v>
      </c>
      <c r="B39" s="58" t="s">
        <v>386</v>
      </c>
      <c r="C39" s="58"/>
      <c r="D39" s="58" t="s">
        <v>52</v>
      </c>
      <c r="E39" s="135">
        <v>48.05</v>
      </c>
    </row>
    <row r="40" spans="1:5" x14ac:dyDescent="0.25">
      <c r="A40" s="133">
        <v>37</v>
      </c>
      <c r="B40" s="130" t="s">
        <v>1092</v>
      </c>
      <c r="C40" s="130" t="s">
        <v>104</v>
      </c>
      <c r="D40" s="130" t="s">
        <v>263</v>
      </c>
      <c r="E40" s="131">
        <v>48.06</v>
      </c>
    </row>
    <row r="41" spans="1:5" x14ac:dyDescent="0.25">
      <c r="A41" s="134">
        <v>38</v>
      </c>
      <c r="B41" s="58" t="s">
        <v>1093</v>
      </c>
      <c r="C41" s="58" t="s">
        <v>1094</v>
      </c>
      <c r="D41" s="58" t="s">
        <v>86</v>
      </c>
      <c r="E41" s="29">
        <v>48.17</v>
      </c>
    </row>
    <row r="42" spans="1:5" x14ac:dyDescent="0.25">
      <c r="A42" s="134">
        <v>39</v>
      </c>
      <c r="B42" s="58" t="s">
        <v>1095</v>
      </c>
      <c r="C42" s="58" t="s">
        <v>1071</v>
      </c>
      <c r="D42" s="58" t="s">
        <v>142</v>
      </c>
      <c r="E42" s="135">
        <v>48.22</v>
      </c>
    </row>
    <row r="43" spans="1:5" x14ac:dyDescent="0.25">
      <c r="A43" s="134">
        <v>40</v>
      </c>
      <c r="B43" s="58" t="s">
        <v>1096</v>
      </c>
      <c r="C43" s="58"/>
      <c r="D43" s="58" t="s">
        <v>67</v>
      </c>
      <c r="E43" s="29">
        <v>48.47</v>
      </c>
    </row>
    <row r="44" spans="1:5" x14ac:dyDescent="0.25">
      <c r="A44" s="134">
        <v>41</v>
      </c>
      <c r="B44" s="58" t="s">
        <v>486</v>
      </c>
      <c r="C44" s="58" t="s">
        <v>51</v>
      </c>
      <c r="D44" s="58" t="s">
        <v>177</v>
      </c>
      <c r="E44" s="29">
        <v>49.41</v>
      </c>
    </row>
    <row r="45" spans="1:5" x14ac:dyDescent="0.25">
      <c r="A45" s="134">
        <v>42</v>
      </c>
      <c r="B45" s="58" t="s">
        <v>1097</v>
      </c>
      <c r="C45" s="58"/>
      <c r="D45" s="58" t="s">
        <v>1066</v>
      </c>
      <c r="E45" s="135">
        <v>50.17</v>
      </c>
    </row>
    <row r="46" spans="1:5" x14ac:dyDescent="0.25">
      <c r="A46" s="134">
        <v>43</v>
      </c>
      <c r="B46" s="58" t="s">
        <v>384</v>
      </c>
      <c r="C46" s="58" t="s">
        <v>410</v>
      </c>
      <c r="D46" s="58" t="s">
        <v>177</v>
      </c>
      <c r="E46" s="135">
        <v>51.09</v>
      </c>
    </row>
    <row r="47" spans="1:5" x14ac:dyDescent="0.25">
      <c r="A47" s="134">
        <v>44</v>
      </c>
      <c r="B47" s="58" t="s">
        <v>1098</v>
      </c>
      <c r="C47" s="58"/>
      <c r="D47" s="58" t="s">
        <v>1066</v>
      </c>
      <c r="E47" s="29">
        <v>51.44</v>
      </c>
    </row>
    <row r="48" spans="1:5" x14ac:dyDescent="0.25">
      <c r="A48" s="134">
        <v>45</v>
      </c>
      <c r="B48" s="58" t="s">
        <v>1099</v>
      </c>
      <c r="C48" s="58"/>
      <c r="D48" s="58" t="s">
        <v>86</v>
      </c>
      <c r="E48" s="29">
        <v>51.47</v>
      </c>
    </row>
    <row r="49" spans="1:5" x14ac:dyDescent="0.25">
      <c r="A49" s="134">
        <v>46</v>
      </c>
      <c r="B49" s="58" t="s">
        <v>516</v>
      </c>
      <c r="C49" s="58" t="s">
        <v>51</v>
      </c>
      <c r="D49" s="58" t="s">
        <v>67</v>
      </c>
      <c r="E49" s="135">
        <v>53.17</v>
      </c>
    </row>
    <row r="50" spans="1:5" x14ac:dyDescent="0.25">
      <c r="A50" s="134">
        <v>47</v>
      </c>
      <c r="B50" s="58" t="s">
        <v>1100</v>
      </c>
      <c r="C50" s="58"/>
      <c r="D50" s="58" t="s">
        <v>1066</v>
      </c>
      <c r="E50" s="29">
        <v>53.29</v>
      </c>
    </row>
    <row r="51" spans="1:5" x14ac:dyDescent="0.25">
      <c r="A51" s="134">
        <v>48</v>
      </c>
      <c r="B51" s="58" t="s">
        <v>1101</v>
      </c>
      <c r="C51" s="58"/>
      <c r="D51" s="58" t="s">
        <v>52</v>
      </c>
      <c r="E51" s="29">
        <v>53.3</v>
      </c>
    </row>
    <row r="52" spans="1:5" x14ac:dyDescent="0.25">
      <c r="A52" s="134">
        <v>49</v>
      </c>
      <c r="B52" s="58" t="s">
        <v>1102</v>
      </c>
      <c r="C52" s="58" t="s">
        <v>1071</v>
      </c>
      <c r="D52" s="58" t="s">
        <v>177</v>
      </c>
      <c r="E52" s="135">
        <v>55.22</v>
      </c>
    </row>
    <row r="53" spans="1:5" x14ac:dyDescent="0.25">
      <c r="A53" s="134">
        <v>50</v>
      </c>
      <c r="B53" s="58" t="s">
        <v>1103</v>
      </c>
      <c r="C53" s="58"/>
      <c r="D53" s="58" t="s">
        <v>86</v>
      </c>
      <c r="E53" s="29">
        <v>60.27</v>
      </c>
    </row>
    <row r="54" spans="1:5" x14ac:dyDescent="0.25">
      <c r="A54" s="134">
        <v>51</v>
      </c>
      <c r="B54" s="58" t="s">
        <v>1104</v>
      </c>
      <c r="C54" s="58"/>
      <c r="D54" s="58" t="s">
        <v>1066</v>
      </c>
      <c r="E54" s="29">
        <v>71.22</v>
      </c>
    </row>
    <row r="55" spans="1:5" x14ac:dyDescent="0.25">
      <c r="A55" s="134">
        <v>52</v>
      </c>
      <c r="B55" s="58" t="s">
        <v>1105</v>
      </c>
      <c r="C55" s="58"/>
      <c r="D55" s="58" t="s">
        <v>1066</v>
      </c>
      <c r="E55" s="29">
        <v>71.22</v>
      </c>
    </row>
    <row r="56" spans="1:5" x14ac:dyDescent="0.25">
      <c r="A56" s="134">
        <v>53</v>
      </c>
      <c r="B56" s="58" t="s">
        <v>1106</v>
      </c>
      <c r="C56" s="58"/>
      <c r="D56" s="58" t="s">
        <v>1066</v>
      </c>
      <c r="E56" s="29">
        <v>71.400000000000006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M pts</vt:lpstr>
      <vt:lpstr>F pts</vt:lpstr>
      <vt:lpstr>Craig Yr Allt</vt:lpstr>
      <vt:lpstr>tor y foel</vt:lpstr>
      <vt:lpstr>Sugar Loaf</vt:lpstr>
      <vt:lpstr>Steam Bunny Stomp</vt:lpstr>
      <vt:lpstr>Darrens Dash</vt:lpstr>
      <vt:lpstr>Fan y Big</vt:lpstr>
      <vt:lpstr>Llanthony Show</vt:lpstr>
      <vt:lpstr>Fan Brycheiniog</vt:lpstr>
      <vt:lpstr>Night Sugar</vt:lpstr>
      <vt:lpstr>TORYFOELTOP5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Routing West</dc:creator>
  <cp:lastModifiedBy>Routing West</cp:lastModifiedBy>
  <cp:lastPrinted>2017-01-22T10:18:29Z</cp:lastPrinted>
  <dcterms:created xsi:type="dcterms:W3CDTF">2017-01-22T09:54:48Z</dcterms:created>
  <dcterms:modified xsi:type="dcterms:W3CDTF">2017-11-17T08:45:08Z</dcterms:modified>
</cp:coreProperties>
</file>